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MTNStudent\Desktop\"/>
    </mc:Choice>
  </mc:AlternateContent>
  <xr:revisionPtr revIDLastSave="0" documentId="13_ncr:1_{477CB562-4E75-4792-9950-3F2DBF2828DB}" xr6:coauthVersionLast="36" xr6:coauthVersionMax="36" xr10:uidLastSave="{00000000-0000-0000-0000-000000000000}"/>
  <bookViews>
    <workbookView xWindow="0" yWindow="0" windowWidth="23040" windowHeight="8940" firstSheet="2" activeTab="6" xr2:uid="{B44B3249-ADCF-CB44-8C1E-181EBA6D7EDD}"/>
  </bookViews>
  <sheets>
    <sheet name="Start Up Costs " sheetId="10" r:id="rId1"/>
    <sheet name="Income Statement Year 1 " sheetId="1" r:id="rId2"/>
    <sheet name="Income Statement Year 2 " sheetId="2" r:id="rId3"/>
    <sheet name="Income Statement Year 3" sheetId="3" r:id="rId4"/>
    <sheet name="Cash Flow Year 1 " sheetId="4" r:id="rId5"/>
    <sheet name="Cash Flow Year 2" sheetId="5" r:id="rId6"/>
    <sheet name="Cash Flow Year 3" sheetId="6" r:id="rId7"/>
    <sheet name="Balance Sheet Year 1 " sheetId="7" r:id="rId8"/>
    <sheet name="Balance Sheet Year 2 " sheetId="8" r:id="rId9"/>
    <sheet name="Balance Sheet Year 3" sheetId="9" r:id="rId10"/>
  </sheets>
  <externalReferences>
    <externalReference r:id="rId11"/>
    <externalReference r:id="rId12"/>
    <externalReference r:id="rId13"/>
    <externalReference r:id="rId14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" i="9" l="1"/>
  <c r="B23" i="9"/>
  <c r="B12" i="9"/>
  <c r="B25" i="9" s="1"/>
  <c r="B5" i="8"/>
  <c r="M25" i="6"/>
  <c r="M20" i="6"/>
  <c r="M22" i="6" s="1"/>
  <c r="M7" i="6"/>
  <c r="K25" i="6"/>
  <c r="L20" i="6"/>
  <c r="L22" i="6" s="1"/>
  <c r="K20" i="6"/>
  <c r="K22" i="6" s="1"/>
  <c r="J20" i="6"/>
  <c r="J25" i="6" s="1"/>
  <c r="I20" i="6"/>
  <c r="I25" i="6" s="1"/>
  <c r="H20" i="6"/>
  <c r="H22" i="6" s="1"/>
  <c r="L7" i="6"/>
  <c r="K7" i="6"/>
  <c r="J7" i="6"/>
  <c r="I7" i="6"/>
  <c r="H7" i="6"/>
  <c r="F25" i="6"/>
  <c r="F22" i="6"/>
  <c r="E22" i="6"/>
  <c r="C20" i="6"/>
  <c r="C22" i="6" s="1"/>
  <c r="D20" i="6"/>
  <c r="D22" i="6" s="1"/>
  <c r="E20" i="6"/>
  <c r="E25" i="6" s="1"/>
  <c r="F20" i="6"/>
  <c r="G20" i="6"/>
  <c r="G22" i="6" s="1"/>
  <c r="G7" i="6"/>
  <c r="F7" i="6"/>
  <c r="E7" i="6"/>
  <c r="D7" i="6"/>
  <c r="C7" i="6"/>
  <c r="B20" i="6"/>
  <c r="B22" i="6" s="1"/>
  <c r="B7" i="6"/>
  <c r="B7" i="5"/>
  <c r="I22" i="6" l="1"/>
  <c r="C25" i="6"/>
  <c r="G25" i="6"/>
  <c r="B25" i="6"/>
  <c r="D25" i="6"/>
  <c r="J22" i="6"/>
  <c r="H25" i="6"/>
  <c r="L25" i="6"/>
  <c r="N22" i="3" l="1"/>
  <c r="B18" i="3"/>
  <c r="N10" i="3"/>
  <c r="N11" i="3"/>
  <c r="N12" i="3"/>
  <c r="N13" i="3"/>
  <c r="N14" i="3"/>
  <c r="N15" i="3"/>
  <c r="N16" i="3"/>
  <c r="N4" i="3"/>
  <c r="N5" i="3"/>
  <c r="N7" i="3"/>
  <c r="H18" i="3"/>
  <c r="H20" i="3" s="1"/>
  <c r="I18" i="3"/>
  <c r="I20" i="3" s="1"/>
  <c r="I21" i="3" s="1"/>
  <c r="I22" i="3" s="1"/>
  <c r="I23" i="3" s="1"/>
  <c r="J18" i="3"/>
  <c r="J20" i="3" s="1"/>
  <c r="J21" i="3" s="1"/>
  <c r="J22" i="3" s="1"/>
  <c r="J23" i="3" s="1"/>
  <c r="K18" i="3"/>
  <c r="K20" i="3" s="1"/>
  <c r="L18" i="3"/>
  <c r="L20" i="3" s="1"/>
  <c r="L21" i="3" s="1"/>
  <c r="L22" i="3" s="1"/>
  <c r="L23" i="3" s="1"/>
  <c r="M18" i="3"/>
  <c r="M20" i="3" s="1"/>
  <c r="M21" i="3" s="1"/>
  <c r="M22" i="3" s="1"/>
  <c r="M23" i="3" s="1"/>
  <c r="C18" i="3"/>
  <c r="C20" i="3" s="1"/>
  <c r="C21" i="3" s="1"/>
  <c r="C22" i="3" s="1"/>
  <c r="C23" i="3" s="1"/>
  <c r="D18" i="3"/>
  <c r="D20" i="3" s="1"/>
  <c r="E18" i="3"/>
  <c r="E20" i="3" s="1"/>
  <c r="E21" i="3" s="1"/>
  <c r="E22" i="3" s="1"/>
  <c r="E23" i="3" s="1"/>
  <c r="F18" i="3"/>
  <c r="F20" i="3" s="1"/>
  <c r="G18" i="3"/>
  <c r="G20" i="3" s="1"/>
  <c r="G21" i="3" s="1"/>
  <c r="G22" i="3" s="1"/>
  <c r="G23" i="3" s="1"/>
  <c r="J7" i="3"/>
  <c r="K7" i="3"/>
  <c r="L7" i="3"/>
  <c r="M7" i="3"/>
  <c r="I7" i="3"/>
  <c r="H7" i="3"/>
  <c r="H21" i="3" l="1"/>
  <c r="H22" i="3" s="1"/>
  <c r="H23" i="3" s="1"/>
  <c r="K21" i="3"/>
  <c r="K22" i="3" s="1"/>
  <c r="K23" i="3" s="1"/>
  <c r="F21" i="3"/>
  <c r="F22" i="3"/>
  <c r="F23" i="3" s="1"/>
  <c r="N18" i="3"/>
  <c r="B20" i="3"/>
  <c r="N20" i="3" s="1"/>
  <c r="D21" i="3"/>
  <c r="D22" i="3" s="1"/>
  <c r="D23" i="3" s="1"/>
  <c r="B5" i="7"/>
  <c r="B21" i="3" l="1"/>
  <c r="B22" i="3" s="1"/>
  <c r="B23" i="3" s="1"/>
  <c r="N23" i="3"/>
  <c r="N21" i="3"/>
  <c r="G7" i="3"/>
  <c r="F7" i="3"/>
  <c r="E7" i="3"/>
  <c r="D7" i="3"/>
  <c r="C7" i="3"/>
  <c r="B7" i="3"/>
  <c r="M20" i="4"/>
  <c r="L20" i="4"/>
  <c r="K20" i="4"/>
  <c r="J20" i="4"/>
  <c r="I20" i="4"/>
  <c r="H20" i="4"/>
  <c r="G20" i="4"/>
  <c r="F20" i="4"/>
  <c r="E20" i="4"/>
  <c r="D20" i="4"/>
  <c r="C20" i="4"/>
  <c r="B20" i="4"/>
  <c r="M18" i="2"/>
  <c r="L18" i="2"/>
  <c r="K18" i="2"/>
  <c r="J18" i="2"/>
  <c r="I18" i="2"/>
  <c r="H18" i="2"/>
  <c r="G18" i="2"/>
  <c r="F18" i="2"/>
  <c r="E18" i="2"/>
  <c r="D18" i="2"/>
  <c r="C18" i="2"/>
  <c r="B18" i="2"/>
  <c r="N15" i="2"/>
  <c r="N16" i="2"/>
  <c r="M18" i="1"/>
  <c r="L18" i="1"/>
  <c r="K18" i="1"/>
  <c r="J18" i="1"/>
  <c r="I18" i="1"/>
  <c r="H18" i="1"/>
  <c r="G18" i="1"/>
  <c r="F18" i="1"/>
  <c r="E18" i="1"/>
  <c r="D18" i="1"/>
  <c r="N15" i="1"/>
  <c r="N18" i="1" s="1"/>
  <c r="N16" i="1"/>
  <c r="C18" i="1"/>
  <c r="B18" i="1"/>
  <c r="B15" i="10"/>
  <c r="N12" i="2"/>
  <c r="N13" i="2"/>
  <c r="N13" i="1"/>
  <c r="N12" i="1"/>
  <c r="B23" i="8" l="1"/>
  <c r="B12" i="8"/>
  <c r="B25" i="8" s="1"/>
  <c r="M20" i="5" l="1"/>
  <c r="M25" i="5" s="1"/>
  <c r="L20" i="5"/>
  <c r="L25" i="5" s="1"/>
  <c r="K20" i="5"/>
  <c r="K25" i="5" s="1"/>
  <c r="J20" i="5"/>
  <c r="J25" i="5" s="1"/>
  <c r="I20" i="5"/>
  <c r="I25" i="5" s="1"/>
  <c r="H20" i="5"/>
  <c r="H25" i="5" s="1"/>
  <c r="M7" i="5"/>
  <c r="L7" i="5"/>
  <c r="K7" i="5"/>
  <c r="J7" i="5"/>
  <c r="I7" i="5"/>
  <c r="H7" i="5"/>
  <c r="G7" i="5"/>
  <c r="F7" i="5"/>
  <c r="E7" i="5"/>
  <c r="D7" i="5"/>
  <c r="N11" i="2"/>
  <c r="D20" i="5"/>
  <c r="D22" i="5" s="1"/>
  <c r="E20" i="5"/>
  <c r="E25" i="5" s="1"/>
  <c r="F20" i="5"/>
  <c r="F22" i="5" s="1"/>
  <c r="G20" i="5"/>
  <c r="G25" i="5" s="1"/>
  <c r="C20" i="5"/>
  <c r="C25" i="5" s="1"/>
  <c r="C7" i="5"/>
  <c r="B28" i="5"/>
  <c r="B20" i="5"/>
  <c r="B25" i="5" s="1"/>
  <c r="N10" i="2"/>
  <c r="N14" i="2"/>
  <c r="I20" i="2"/>
  <c r="J20" i="2"/>
  <c r="J21" i="2" s="1"/>
  <c r="K20" i="2"/>
  <c r="L20" i="2"/>
  <c r="M20" i="2"/>
  <c r="H20" i="2"/>
  <c r="N4" i="2"/>
  <c r="N5" i="2"/>
  <c r="N7" i="2"/>
  <c r="I7" i="2"/>
  <c r="J7" i="2"/>
  <c r="K7" i="2"/>
  <c r="L7" i="2"/>
  <c r="M7" i="2"/>
  <c r="H7" i="2"/>
  <c r="D20" i="2"/>
  <c r="E20" i="2"/>
  <c r="F20" i="2"/>
  <c r="G20" i="2"/>
  <c r="C7" i="2"/>
  <c r="D7" i="2"/>
  <c r="E7" i="2"/>
  <c r="F7" i="2"/>
  <c r="G7" i="2"/>
  <c r="B20" i="2"/>
  <c r="B7" i="2"/>
  <c r="B28" i="4"/>
  <c r="N14" i="1"/>
  <c r="N10" i="1"/>
  <c r="N11" i="1"/>
  <c r="N4" i="1"/>
  <c r="N5" i="1"/>
  <c r="G7" i="1"/>
  <c r="F7" i="1"/>
  <c r="E7" i="1"/>
  <c r="M7" i="1"/>
  <c r="L7" i="1"/>
  <c r="K7" i="1"/>
  <c r="J7" i="1"/>
  <c r="I7" i="1"/>
  <c r="H7" i="1"/>
  <c r="C22" i="5" l="1"/>
  <c r="G22" i="5"/>
  <c r="F25" i="5"/>
  <c r="E22" i="5"/>
  <c r="D25" i="5"/>
  <c r="N18" i="2"/>
  <c r="N20" i="2" s="1"/>
  <c r="N21" i="2" s="1"/>
  <c r="F21" i="2"/>
  <c r="F22" i="2" s="1"/>
  <c r="F23" i="2" s="1"/>
  <c r="E21" i="2"/>
  <c r="E22" i="2" s="1"/>
  <c r="E23" i="2" s="1"/>
  <c r="K21" i="2"/>
  <c r="K22" i="2" s="1"/>
  <c r="K23" i="2" s="1"/>
  <c r="L21" i="2"/>
  <c r="L22" i="2" s="1"/>
  <c r="L23" i="2" s="1"/>
  <c r="B21" i="2"/>
  <c r="B22" i="2" s="1"/>
  <c r="H21" i="2"/>
  <c r="H22" i="2" s="1"/>
  <c r="H23" i="2" s="1"/>
  <c r="G21" i="2"/>
  <c r="G22" i="2" s="1"/>
  <c r="G23" i="2" s="1"/>
  <c r="M21" i="2"/>
  <c r="M22" i="2" s="1"/>
  <c r="M23" i="2" s="1"/>
  <c r="I21" i="2"/>
  <c r="I22" i="2" s="1"/>
  <c r="I23" i="2" s="1"/>
  <c r="C20" i="2"/>
  <c r="J22" i="2"/>
  <c r="J23" i="2" s="1"/>
  <c r="D21" i="2"/>
  <c r="D22" i="2" s="1"/>
  <c r="D23" i="2" s="1"/>
  <c r="B22" i="5"/>
  <c r="B23" i="7"/>
  <c r="B12" i="7"/>
  <c r="B25" i="7" s="1"/>
  <c r="B25" i="4"/>
  <c r="E7" i="4"/>
  <c r="F7" i="4"/>
  <c r="G7" i="4"/>
  <c r="H7" i="4"/>
  <c r="I7" i="4"/>
  <c r="J7" i="4"/>
  <c r="K7" i="4"/>
  <c r="L7" i="4"/>
  <c r="M7" i="4"/>
  <c r="B6" i="10"/>
  <c r="E20" i="1"/>
  <c r="F20" i="1"/>
  <c r="G20" i="1"/>
  <c r="H20" i="1"/>
  <c r="I20" i="1"/>
  <c r="J20" i="1"/>
  <c r="K20" i="1"/>
  <c r="L20" i="1"/>
  <c r="M20" i="1"/>
  <c r="C7" i="1"/>
  <c r="C7" i="4" s="1"/>
  <c r="D7" i="1"/>
  <c r="D7" i="4" s="1"/>
  <c r="N7" i="1"/>
  <c r="B7" i="1"/>
  <c r="B7" i="4" s="1"/>
  <c r="B23" i="2" l="1"/>
  <c r="C21" i="2"/>
  <c r="C22" i="2" s="1"/>
  <c r="C20" i="1"/>
  <c r="C21" i="1" s="1"/>
  <c r="C22" i="1" s="1"/>
  <c r="C23" i="1" s="1"/>
  <c r="B20" i="1"/>
  <c r="B21" i="1" s="1"/>
  <c r="B22" i="1" s="1"/>
  <c r="B23" i="1" s="1"/>
  <c r="D20" i="1"/>
  <c r="D21" i="1" s="1"/>
  <c r="D22" i="1" s="1"/>
  <c r="D23" i="1" s="1"/>
  <c r="N20" i="1"/>
  <c r="N21" i="1" s="1"/>
  <c r="N22" i="1" s="1"/>
  <c r="N23" i="1" s="1"/>
  <c r="J21" i="1"/>
  <c r="J22" i="1" s="1"/>
  <c r="J23" i="1" s="1"/>
  <c r="L21" i="1"/>
  <c r="L22" i="1" s="1"/>
  <c r="L23" i="1" s="1"/>
  <c r="K21" i="1"/>
  <c r="K22" i="1" s="1"/>
  <c r="K23" i="1" s="1"/>
  <c r="M21" i="1"/>
  <c r="M22" i="1" s="1"/>
  <c r="M23" i="1" s="1"/>
  <c r="I21" i="1"/>
  <c r="I22" i="1" s="1"/>
  <c r="I23" i="1" s="1"/>
  <c r="F21" i="1"/>
  <c r="F22" i="1" s="1"/>
  <c r="F23" i="1" s="1"/>
  <c r="H21" i="1"/>
  <c r="H22" i="1" s="1"/>
  <c r="H23" i="1" s="1"/>
  <c r="G21" i="1"/>
  <c r="G22" i="1" s="1"/>
  <c r="G23" i="1" s="1"/>
  <c r="E21" i="1"/>
  <c r="E22" i="1" s="1"/>
  <c r="E23" i="1" s="1"/>
  <c r="B22" i="4"/>
  <c r="B8" i="4"/>
  <c r="B10" i="4" s="1"/>
  <c r="C22" i="4"/>
  <c r="C25" i="4" s="1"/>
  <c r="D22" i="4"/>
  <c r="D25" i="4" s="1"/>
  <c r="E22" i="4"/>
  <c r="E25" i="4" s="1"/>
  <c r="F22" i="4"/>
  <c r="F25" i="4" s="1"/>
  <c r="G22" i="4"/>
  <c r="G25" i="4" s="1"/>
  <c r="H22" i="4"/>
  <c r="H25" i="4" s="1"/>
  <c r="I22" i="4"/>
  <c r="I25" i="4" s="1"/>
  <c r="J22" i="4"/>
  <c r="J25" i="4" s="1"/>
  <c r="K22" i="4"/>
  <c r="K25" i="4" s="1"/>
  <c r="L22" i="4"/>
  <c r="L25" i="4" s="1"/>
  <c r="M22" i="4"/>
  <c r="M25" i="4" s="1"/>
  <c r="C23" i="2" l="1"/>
  <c r="N22" i="2"/>
  <c r="N23" i="2" s="1"/>
  <c r="B24" i="4"/>
  <c r="B27" i="4" s="1"/>
  <c r="B29" i="4" l="1"/>
  <c r="C3" i="4" s="1"/>
  <c r="C8" i="4" s="1"/>
  <c r="C10" i="4" l="1"/>
  <c r="C24" i="4"/>
  <c r="C27" i="4" s="1"/>
  <c r="C29" i="4" s="1"/>
  <c r="D3" i="4" s="1"/>
  <c r="D8" i="4" s="1"/>
  <c r="D10" i="4" l="1"/>
  <c r="D24" i="4"/>
  <c r="D27" i="4" s="1"/>
  <c r="D29" i="4" s="1"/>
  <c r="E3" i="4" s="1"/>
  <c r="E8" i="4" s="1"/>
  <c r="E10" i="4" l="1"/>
  <c r="E24" i="4"/>
  <c r="E27" i="4" s="1"/>
  <c r="E29" i="4" s="1"/>
  <c r="F3" i="4" s="1"/>
  <c r="F8" i="4" s="1"/>
  <c r="F24" i="4" l="1"/>
  <c r="F27" i="4" s="1"/>
  <c r="F29" i="4" s="1"/>
  <c r="G3" i="4" s="1"/>
  <c r="G8" i="4" s="1"/>
  <c r="F10" i="4"/>
  <c r="G10" i="4" l="1"/>
  <c r="G24" i="4"/>
  <c r="G27" i="4" s="1"/>
  <c r="G29" i="4" s="1"/>
  <c r="H3" i="4" s="1"/>
  <c r="H8" i="4" s="1"/>
  <c r="H10" i="4" l="1"/>
  <c r="H24" i="4"/>
  <c r="H27" i="4" s="1"/>
  <c r="H29" i="4" s="1"/>
  <c r="I3" i="4" s="1"/>
  <c r="I8" i="4" s="1"/>
  <c r="I10" i="4" l="1"/>
  <c r="I24" i="4"/>
  <c r="I27" i="4" s="1"/>
  <c r="I29" i="4" s="1"/>
  <c r="J3" i="4" s="1"/>
  <c r="J8" i="4" s="1"/>
  <c r="J10" i="4" l="1"/>
  <c r="J24" i="4"/>
  <c r="J27" i="4" s="1"/>
  <c r="J29" i="4" s="1"/>
  <c r="K3" i="4" s="1"/>
  <c r="K8" i="4" s="1"/>
  <c r="K10" i="4" l="1"/>
  <c r="K24" i="4"/>
  <c r="K27" i="4" s="1"/>
  <c r="K29" i="4" s="1"/>
  <c r="L3" i="4" s="1"/>
  <c r="L8" i="4" s="1"/>
  <c r="L10" i="4" l="1"/>
  <c r="L24" i="4"/>
  <c r="L27" i="4" s="1"/>
  <c r="L29" i="4" s="1"/>
  <c r="M3" i="4" s="1"/>
  <c r="M8" i="4" s="1"/>
  <c r="M10" i="4" l="1"/>
  <c r="M24" i="4"/>
  <c r="M27" i="4" s="1"/>
  <c r="M29" i="4" s="1"/>
  <c r="B3" i="5" s="1"/>
  <c r="B8" i="5" s="1"/>
  <c r="B24" i="5" s="1"/>
  <c r="B27" i="5" s="1"/>
  <c r="B29" i="5" s="1"/>
  <c r="C3" i="5" s="1"/>
  <c r="C8" i="5" s="1"/>
  <c r="C10" i="5" l="1"/>
  <c r="C24" i="5"/>
  <c r="C27" i="5" s="1"/>
  <c r="C29" i="5" s="1"/>
  <c r="D3" i="5" s="1"/>
  <c r="D8" i="5" s="1"/>
  <c r="B10" i="5"/>
  <c r="D10" i="5" l="1"/>
  <c r="D24" i="5"/>
  <c r="D27" i="5" s="1"/>
  <c r="D29" i="5" s="1"/>
  <c r="E3" i="5" s="1"/>
  <c r="E8" i="5" s="1"/>
  <c r="E24" i="5" l="1"/>
  <c r="E27" i="5" s="1"/>
  <c r="E29" i="5" s="1"/>
  <c r="F3" i="5" s="1"/>
  <c r="F8" i="5" s="1"/>
  <c r="E10" i="5"/>
  <c r="F24" i="5" l="1"/>
  <c r="F27" i="5" s="1"/>
  <c r="F29" i="5" s="1"/>
  <c r="G3" i="5" s="1"/>
  <c r="G8" i="5" s="1"/>
  <c r="F10" i="5"/>
  <c r="G10" i="5" l="1"/>
  <c r="G24" i="5"/>
  <c r="G27" i="5" s="1"/>
  <c r="G29" i="5" s="1"/>
  <c r="H3" i="5" s="1"/>
  <c r="H8" i="5" s="1"/>
  <c r="H10" i="5" l="1"/>
  <c r="H24" i="5"/>
  <c r="H27" i="5" s="1"/>
  <c r="H29" i="5" s="1"/>
  <c r="I3" i="5" s="1"/>
  <c r="I8" i="5" s="1"/>
  <c r="I24" i="5" l="1"/>
  <c r="I27" i="5" s="1"/>
  <c r="I29" i="5" s="1"/>
  <c r="J3" i="5" s="1"/>
  <c r="J8" i="5" s="1"/>
  <c r="I10" i="5"/>
  <c r="J10" i="5" l="1"/>
  <c r="J24" i="5"/>
  <c r="J27" i="5" s="1"/>
  <c r="J29" i="5" s="1"/>
  <c r="K3" i="5" s="1"/>
  <c r="K8" i="5" s="1"/>
  <c r="K10" i="5" l="1"/>
  <c r="K24" i="5"/>
  <c r="K27" i="5" s="1"/>
  <c r="K29" i="5" s="1"/>
  <c r="L3" i="5" s="1"/>
  <c r="L8" i="5" s="1"/>
  <c r="L10" i="5" l="1"/>
  <c r="L24" i="5"/>
  <c r="L27" i="5" s="1"/>
  <c r="L29" i="5" s="1"/>
  <c r="M3" i="5" s="1"/>
  <c r="M8" i="5" s="1"/>
  <c r="M10" i="5" l="1"/>
  <c r="M24" i="5"/>
  <c r="M27" i="5" s="1"/>
  <c r="M29" i="5" s="1"/>
  <c r="B3" i="6" s="1"/>
  <c r="B8" i="6" s="1"/>
  <c r="B10" i="6" l="1"/>
  <c r="B24" i="6"/>
  <c r="B27" i="6" s="1"/>
  <c r="B29" i="6" s="1"/>
  <c r="C3" i="6" s="1"/>
  <c r="C8" i="6" s="1"/>
  <c r="C10" i="6" l="1"/>
  <c r="C24" i="6"/>
  <c r="C27" i="6" s="1"/>
  <c r="C29" i="6" s="1"/>
  <c r="D3" i="6" s="1"/>
  <c r="D8" i="6" s="1"/>
  <c r="D24" i="6" l="1"/>
  <c r="D27" i="6" s="1"/>
  <c r="D29" i="6" s="1"/>
  <c r="E3" i="6" s="1"/>
  <c r="E8" i="6" s="1"/>
  <c r="D10" i="6"/>
  <c r="E10" i="6" l="1"/>
  <c r="E24" i="6"/>
  <c r="E27" i="6" s="1"/>
  <c r="E29" i="6" s="1"/>
  <c r="F3" i="6" s="1"/>
  <c r="F8" i="6" s="1"/>
  <c r="F10" i="6" l="1"/>
  <c r="F24" i="6"/>
  <c r="F27" i="6" s="1"/>
  <c r="F29" i="6" s="1"/>
  <c r="G3" i="6" s="1"/>
  <c r="G8" i="6" s="1"/>
  <c r="G10" i="6" l="1"/>
  <c r="G24" i="6"/>
  <c r="G27" i="6" s="1"/>
  <c r="G29" i="6" s="1"/>
  <c r="H3" i="6" s="1"/>
  <c r="H8" i="6" s="1"/>
  <c r="H24" i="6" l="1"/>
  <c r="H27" i="6" s="1"/>
  <c r="H29" i="6" s="1"/>
  <c r="I3" i="6" s="1"/>
  <c r="I8" i="6" s="1"/>
  <c r="H10" i="6"/>
  <c r="I10" i="6" l="1"/>
  <c r="I24" i="6"/>
  <c r="I27" i="6" s="1"/>
  <c r="I29" i="6" s="1"/>
  <c r="J3" i="6" s="1"/>
  <c r="J8" i="6" s="1"/>
  <c r="J10" i="6" l="1"/>
  <c r="J24" i="6"/>
  <c r="J27" i="6" s="1"/>
  <c r="J29" i="6" s="1"/>
  <c r="K3" i="6" s="1"/>
  <c r="K8" i="6" s="1"/>
  <c r="K10" i="6" l="1"/>
  <c r="K24" i="6"/>
  <c r="K27" i="6" s="1"/>
  <c r="K29" i="6" s="1"/>
  <c r="L3" i="6" s="1"/>
  <c r="L8" i="6" s="1"/>
  <c r="L10" i="6" l="1"/>
  <c r="L24" i="6"/>
  <c r="L27" i="6" s="1"/>
  <c r="L29" i="6" s="1"/>
  <c r="M3" i="6" s="1"/>
  <c r="M8" i="6" s="1"/>
  <c r="M10" i="6" l="1"/>
  <c r="M24" i="6"/>
  <c r="M27" i="6" s="1"/>
  <c r="M29" i="6" s="1"/>
</calcChain>
</file>

<file path=xl/sharedStrings.xml><?xml version="1.0" encoding="utf-8"?>
<sst xmlns="http://schemas.openxmlformats.org/spreadsheetml/2006/main" count="277" uniqueCount="101">
  <si>
    <t xml:space="preserve">Income Statement Year 1 </t>
  </si>
  <si>
    <t>Income Statement Year 2</t>
  </si>
  <si>
    <t>Income Statement Year 3</t>
  </si>
  <si>
    <t xml:space="preserve">Cash Flow Year 1 </t>
  </si>
  <si>
    <t>Cash Flow Year 3</t>
  </si>
  <si>
    <t xml:space="preserve">Balance Sheet Year 1 </t>
  </si>
  <si>
    <t>Balance Sheet Year 3</t>
  </si>
  <si>
    <t xml:space="preserve">Revenue </t>
  </si>
  <si>
    <t xml:space="preserve">Month 1 </t>
  </si>
  <si>
    <t xml:space="preserve">Month 2 </t>
  </si>
  <si>
    <t>Month 3</t>
  </si>
  <si>
    <t>Month 4</t>
  </si>
  <si>
    <t>Month 5</t>
  </si>
  <si>
    <t>Month 6</t>
  </si>
  <si>
    <t>Month 7</t>
  </si>
  <si>
    <t>Month 8</t>
  </si>
  <si>
    <t>Month 9</t>
  </si>
  <si>
    <t>Month 10</t>
  </si>
  <si>
    <t>Month 11</t>
  </si>
  <si>
    <t>Month 12</t>
  </si>
  <si>
    <t xml:space="preserve">Annual Total </t>
  </si>
  <si>
    <t xml:space="preserve">Start Up Costs </t>
  </si>
  <si>
    <t xml:space="preserve">Cost </t>
  </si>
  <si>
    <t xml:space="preserve">Item Description </t>
  </si>
  <si>
    <t xml:space="preserve">Owner Contributions </t>
  </si>
  <si>
    <t xml:space="preserve">Past Purchases Items Already Bought for the Business </t>
  </si>
  <si>
    <t xml:space="preserve">Funding Sources </t>
  </si>
  <si>
    <t xml:space="preserve">Total Start Up Costs </t>
  </si>
  <si>
    <t>Wages</t>
  </si>
  <si>
    <t>Net Profit After Tax</t>
  </si>
  <si>
    <t>Income Statement (Profit &amp; Loss Statement)</t>
  </si>
  <si>
    <t>Format Requirements:</t>
  </si>
  <si>
    <t>Net Income Before Tax</t>
  </si>
  <si>
    <t xml:space="preserve">Gross Profit </t>
  </si>
  <si>
    <t>Accounts Receivable</t>
  </si>
  <si>
    <t>Cash Sales</t>
  </si>
  <si>
    <t>Cash In</t>
  </si>
  <si>
    <t xml:space="preserve">Total Cash In </t>
  </si>
  <si>
    <t xml:space="preserve">Operating Expenses </t>
  </si>
  <si>
    <t>Subtotal Operating expenses</t>
  </si>
  <si>
    <t xml:space="preserve">Total Cash Out </t>
  </si>
  <si>
    <t>Total Cash Inlays</t>
  </si>
  <si>
    <t>Total Cash Outlays</t>
  </si>
  <si>
    <t>Total Cash Available Before Cash Outlays</t>
  </si>
  <si>
    <t xml:space="preserve">Net Changes in Cash </t>
  </si>
  <si>
    <t>Retained Earnings</t>
  </si>
  <si>
    <t xml:space="preserve">Ending Cash Balance </t>
  </si>
  <si>
    <t xml:space="preserve">Start up costs </t>
  </si>
  <si>
    <t>Deep Cleaning Service</t>
  </si>
  <si>
    <t>Standard Cleaning Service</t>
  </si>
  <si>
    <t>Training &amp; Development</t>
  </si>
  <si>
    <t>Supplies &amp; Equipment</t>
  </si>
  <si>
    <t xml:space="preserve">Total Operating Expenses </t>
  </si>
  <si>
    <t>Profit Margin</t>
  </si>
  <si>
    <t>Car</t>
  </si>
  <si>
    <t>Laptop</t>
  </si>
  <si>
    <t>Mobile Phone and Plan</t>
  </si>
  <si>
    <t>Total</t>
  </si>
  <si>
    <t>Asset</t>
  </si>
  <si>
    <t>Current Asset</t>
  </si>
  <si>
    <t>Cash</t>
  </si>
  <si>
    <t>Non Current Asset</t>
  </si>
  <si>
    <t>Accounts Payable</t>
  </si>
  <si>
    <t>Land and Property</t>
  </si>
  <si>
    <t>Equipment</t>
  </si>
  <si>
    <t>Total Asset</t>
  </si>
  <si>
    <t>Liabilities</t>
  </si>
  <si>
    <t>Current Liabilities</t>
  </si>
  <si>
    <t>Short Term Payable</t>
  </si>
  <si>
    <t>Non Current Liabilities</t>
  </si>
  <si>
    <t>Long term Loan</t>
  </si>
  <si>
    <t>Notes Payable</t>
  </si>
  <si>
    <t>Total Liabilities</t>
  </si>
  <si>
    <t>Cash (Beginning Balance)</t>
  </si>
  <si>
    <t>Owner's capital</t>
  </si>
  <si>
    <t>Operating Expenses:</t>
  </si>
  <si>
    <t>Advertising &amp; Sales ( website, Fb, posters etc.)</t>
  </si>
  <si>
    <t>Advertising &amp; Sales expense</t>
  </si>
  <si>
    <t>Insurance expense</t>
  </si>
  <si>
    <t>Month 1</t>
  </si>
  <si>
    <t>Annual costs</t>
  </si>
  <si>
    <t xml:space="preserve">Cash Flow Year 2 </t>
  </si>
  <si>
    <t>Month 2</t>
  </si>
  <si>
    <t>Renewals of Licenses</t>
  </si>
  <si>
    <t>Registration, Licenses and Permits</t>
  </si>
  <si>
    <t xml:space="preserve"> </t>
  </si>
  <si>
    <t>Mobile Phone &amp; Plan</t>
  </si>
  <si>
    <t>Registrations, Licenses and Permits</t>
  </si>
  <si>
    <t>Owner's Equity</t>
  </si>
  <si>
    <t>Renewal of Licenses and Permits</t>
  </si>
  <si>
    <t>Renewal of Licenses &amp; Permits</t>
  </si>
  <si>
    <t>Total Operating Expense</t>
  </si>
  <si>
    <r>
      <t> </t>
    </r>
    <r>
      <rPr>
        <b/>
        <sz val="11"/>
        <color rgb="FF000000"/>
        <rFont val="Times New Roman"/>
        <family val="1"/>
      </rPr>
      <t>Required Formula Usage:</t>
    </r>
  </si>
  <si>
    <r>
      <t>1. Total Revenue:</t>
    </r>
    <r>
      <rPr>
        <sz val="11"/>
        <color rgb="FF000000"/>
        <rFont val="Times New Roman"/>
        <family val="1"/>
      </rPr>
      <t> </t>
    </r>
    <r>
      <rPr>
        <sz val="11"/>
        <color rgb="FF000000"/>
        <rFont val="Courier New"/>
        <family val="1"/>
      </rPr>
      <t>=SUM(B4:B6)</t>
    </r>
    <r>
      <rPr>
        <sz val="11"/>
        <color rgb="FF000000"/>
        <rFont val="Times New Roman"/>
        <family val="1"/>
      </rPr>
      <t> </t>
    </r>
    <r>
      <rPr>
        <i/>
        <sz val="11"/>
        <color rgb="FF000000"/>
        <rFont val="Times New Roman"/>
        <family val="1"/>
      </rPr>
      <t>(if revenue is in rows 4-6)</t>
    </r>
  </si>
  <si>
    <r>
      <t>2. Gross Profit:</t>
    </r>
    <r>
      <rPr>
        <sz val="11"/>
        <color rgb="FF000000"/>
        <rFont val="Times New Roman"/>
        <family val="1"/>
      </rPr>
      <t> </t>
    </r>
    <r>
      <rPr>
        <sz val="11"/>
        <color rgb="FF000000"/>
        <rFont val="Courier New"/>
        <family val="1"/>
      </rPr>
      <t>=B6-B8</t>
    </r>
    <r>
      <rPr>
        <sz val="11"/>
        <color rgb="FF000000"/>
        <rFont val="Times New Roman"/>
        <family val="1"/>
      </rPr>
      <t> </t>
    </r>
    <r>
      <rPr>
        <i/>
        <sz val="11"/>
        <color rgb="FF000000"/>
        <rFont val="Times New Roman"/>
        <family val="1"/>
      </rPr>
      <t>(Revenue - Cost of Goods Sold)</t>
    </r>
  </si>
  <si>
    <r>
      <t>3. Total Operating Expenses:</t>
    </r>
    <r>
      <rPr>
        <sz val="11"/>
        <color rgb="FF000000"/>
        <rFont val="Times New Roman"/>
        <family val="1"/>
      </rPr>
      <t> </t>
    </r>
    <r>
      <rPr>
        <sz val="11"/>
        <color rgb="FF000000"/>
        <rFont val="Courier New"/>
        <family val="1"/>
      </rPr>
      <t>=SUM(B10:B17)</t>
    </r>
    <r>
      <rPr>
        <sz val="11"/>
        <color rgb="FF000000"/>
        <rFont val="Times New Roman"/>
        <family val="1"/>
      </rPr>
      <t> </t>
    </r>
    <r>
      <rPr>
        <i/>
        <sz val="11"/>
        <color rgb="FF000000"/>
        <rFont val="Times New Roman"/>
        <family val="1"/>
      </rPr>
      <t>(Sum of fixed &amp; variable costs)</t>
    </r>
  </si>
  <si>
    <r>
      <t>4. Net Income (Profit/Loss):</t>
    </r>
    <r>
      <rPr>
        <sz val="11"/>
        <color rgb="FF000000"/>
        <rFont val="Times New Roman"/>
        <family val="1"/>
      </rPr>
      <t> </t>
    </r>
    <r>
      <rPr>
        <sz val="11"/>
        <color rgb="FF000000"/>
        <rFont val="Courier New"/>
        <family val="1"/>
      </rPr>
      <t>=B10-B8-B20</t>
    </r>
    <r>
      <rPr>
        <sz val="11"/>
        <color rgb="FF000000"/>
        <rFont val="Times New Roman"/>
        <family val="1"/>
      </rPr>
      <t> </t>
    </r>
    <r>
      <rPr>
        <i/>
        <sz val="11"/>
        <color rgb="FF000000"/>
        <rFont val="Times New Roman"/>
        <family val="1"/>
      </rPr>
      <t>(Gross Profit - Operating Expenses)</t>
    </r>
  </si>
  <si>
    <r>
      <rPr>
        <sz val="11"/>
        <color rgb="FF000000"/>
        <rFont val="Times New Roman"/>
        <family val="1"/>
      </rPr>
      <t>Add a </t>
    </r>
    <r>
      <rPr>
        <b/>
        <sz val="11"/>
        <color rgb="FF000000"/>
        <rFont val="Times New Roman"/>
        <family val="1"/>
      </rPr>
      <t>profit margin percentage formula:</t>
    </r>
    <r>
      <rPr>
        <sz val="11"/>
        <color rgb="FF000000"/>
        <rFont val="Times New Roman"/>
        <family val="1"/>
      </rPr>
      <t> </t>
    </r>
    <r>
      <rPr>
        <sz val="11"/>
        <color rgb="FF000000"/>
        <rFont val="Courier New"/>
        <family val="1"/>
      </rPr>
      <t>=B18/B6</t>
    </r>
    <r>
      <rPr>
        <sz val="11"/>
        <color rgb="FF000000"/>
        <rFont val="Times New Roman"/>
        <family val="1"/>
      </rPr>
      <t> </t>
    </r>
    <r>
      <rPr>
        <i/>
        <sz val="11"/>
        <color rgb="FF000000"/>
        <rFont val="Times New Roman"/>
        <family val="1"/>
      </rPr>
      <t>(Net Income ÷ Revenue)</t>
    </r>
  </si>
  <si>
    <t>Balance Sheet Year 2</t>
  </si>
  <si>
    <t>Note: The Revenue projected on the 2nd year is including the market at nearby cities like Prince Rupert and Thornhill</t>
  </si>
  <si>
    <t>Note: The Revenue projected on the 3rd year is including the market at nearby cities like Prince Rupert ,Thornhill &amp; Kitimat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</si>
</sst>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-[$$-1009]* #,##0.00_-;\-[$$-1009]* #,##0.00_-;_-[$$-1009]* &quot;-&quot;??_-;_-@_-"/>
    <numFmt numFmtId="165" formatCode="_-[$$-1009]* #,##0_-;\-[$$-1009]* #,##0_-;_-[$$-1009]* &quot;-&quot;_-;_-@_-"/>
  </numFmts>
  <fonts count="27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3.5"/>
      <color rgb="FF000000"/>
      <name val="Calibri"/>
      <family val="2"/>
      <scheme val="minor"/>
    </font>
    <font>
      <sz val="10"/>
      <color rgb="FF000000"/>
      <name val="Arial Unicode MS"/>
      <family val="2"/>
    </font>
    <font>
      <sz val="12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rgb="FF000000"/>
      <name val="Times New Roman"/>
      <family val="1"/>
    </font>
    <font>
      <sz val="11"/>
      <color rgb="FF000000"/>
      <name val="Calibri"/>
      <family val="2"/>
      <scheme val="minor"/>
    </font>
    <font>
      <u val="singleAccounting"/>
      <sz val="12"/>
      <color theme="1"/>
      <name val="Calibri"/>
      <family val="2"/>
      <scheme val="minor"/>
    </font>
    <font>
      <sz val="11"/>
      <color rgb="FF000000"/>
      <name val="Times New Roman"/>
      <family val="1"/>
    </font>
    <font>
      <sz val="11"/>
      <color rgb="FF000000"/>
      <name val="Courier New"/>
      <family val="1"/>
    </font>
    <font>
      <i/>
      <sz val="11"/>
      <color rgb="FF00000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theme="7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44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2" fillId="3" borderId="0" applyNumberFormat="0" applyBorder="0" applyAlignment="0" applyProtection="0"/>
    <xf numFmtId="0" fontId="13" fillId="4" borderId="0" applyNumberFormat="0" applyBorder="0" applyAlignment="0" applyProtection="0"/>
  </cellStyleXfs>
  <cellXfs count="101">
    <xf numFmtId="0" fontId="0" fillId="0" borderId="0" xfId="0"/>
    <xf numFmtId="0" fontId="5" fillId="0" borderId="0" xfId="0" applyFont="1"/>
    <xf numFmtId="0" fontId="0" fillId="0" borderId="0" xfId="0" applyAlignment="1">
      <alignment vertical="top" wrapText="1"/>
    </xf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44" fontId="0" fillId="0" borderId="0" xfId="1" applyFont="1"/>
    <xf numFmtId="165" fontId="0" fillId="0" borderId="0" xfId="2" applyNumberFormat="1" applyFont="1"/>
    <xf numFmtId="0" fontId="0" fillId="0" borderId="0" xfId="0" applyFont="1"/>
    <xf numFmtId="0" fontId="5" fillId="0" borderId="0" xfId="0" applyFont="1" applyAlignment="1">
      <alignment horizontal="center"/>
    </xf>
    <xf numFmtId="44" fontId="14" fillId="4" borderId="2" xfId="4" applyNumberFormat="1" applyFont="1" applyBorder="1" applyAlignment="1">
      <alignment horizontal="left"/>
    </xf>
    <xf numFmtId="165" fontId="5" fillId="0" borderId="0" xfId="2" applyNumberFormat="1" applyFont="1"/>
    <xf numFmtId="0" fontId="15" fillId="5" borderId="1" xfId="0" applyFont="1" applyFill="1" applyBorder="1"/>
    <xf numFmtId="165" fontId="0" fillId="0" borderId="0" xfId="0" applyNumberFormat="1" applyFont="1"/>
    <xf numFmtId="44" fontId="4" fillId="0" borderId="0" xfId="1" applyFont="1"/>
    <xf numFmtId="0" fontId="17" fillId="0" borderId="1" xfId="0" applyFont="1" applyBorder="1" applyAlignment="1">
      <alignment horizontal="left"/>
    </xf>
    <xf numFmtId="44" fontId="17" fillId="0" borderId="1" xfId="1" applyFont="1" applyBorder="1" applyAlignment="1">
      <alignment horizontal="left"/>
    </xf>
    <xf numFmtId="0" fontId="20" fillId="0" borderId="1" xfId="0" applyFont="1" applyBorder="1" applyAlignment="1">
      <alignment horizontal="left"/>
    </xf>
    <xf numFmtId="44" fontId="17" fillId="0" borderId="0" xfId="1" applyFont="1"/>
    <xf numFmtId="44" fontId="22" fillId="0" borderId="0" xfId="1" applyFont="1"/>
    <xf numFmtId="44" fontId="3" fillId="0" borderId="0" xfId="1" applyFont="1"/>
    <xf numFmtId="0" fontId="22" fillId="0" borderId="0" xfId="0" applyFont="1"/>
    <xf numFmtId="0" fontId="19" fillId="0" borderId="0" xfId="0" applyFont="1"/>
    <xf numFmtId="44" fontId="3" fillId="0" borderId="1" xfId="1" applyFont="1" applyBorder="1"/>
    <xf numFmtId="44" fontId="3" fillId="0" borderId="1" xfId="1" applyFont="1" applyBorder="1" applyAlignment="1">
      <alignment horizontal="left"/>
    </xf>
    <xf numFmtId="0" fontId="3" fillId="0" borderId="0" xfId="0" applyFont="1"/>
    <xf numFmtId="44" fontId="22" fillId="0" borderId="1" xfId="1" applyFont="1" applyBorder="1"/>
    <xf numFmtId="0" fontId="3" fillId="0" borderId="1" xfId="0" applyFont="1" applyBorder="1"/>
    <xf numFmtId="0" fontId="17" fillId="0" borderId="1" xfId="0" applyFont="1" applyBorder="1"/>
    <xf numFmtId="44" fontId="22" fillId="0" borderId="1" xfId="1" applyFont="1" applyBorder="1" applyAlignment="1">
      <alignment horizontal="left"/>
    </xf>
    <xf numFmtId="44" fontId="3" fillId="0" borderId="1" xfId="1" applyFont="1" applyBorder="1" applyAlignment="1">
      <alignment horizontal="center"/>
    </xf>
    <xf numFmtId="44" fontId="3" fillId="0" borderId="1" xfId="0" applyNumberFormat="1" applyFont="1" applyBorder="1"/>
    <xf numFmtId="9" fontId="3" fillId="0" borderId="1" xfId="2" applyFont="1" applyBorder="1"/>
    <xf numFmtId="9" fontId="17" fillId="0" borderId="1" xfId="2" applyFont="1" applyBorder="1"/>
    <xf numFmtId="0" fontId="17" fillId="0" borderId="0" xfId="0" applyFont="1"/>
    <xf numFmtId="0" fontId="16" fillId="5" borderId="1" xfId="0" applyFont="1" applyFill="1" applyBorder="1"/>
    <xf numFmtId="0" fontId="22" fillId="0" borderId="1" xfId="0" applyFont="1" applyBorder="1"/>
    <xf numFmtId="0" fontId="19" fillId="0" borderId="1" xfId="0" applyFont="1" applyBorder="1"/>
    <xf numFmtId="44" fontId="22" fillId="0" borderId="1" xfId="1" applyFont="1" applyBorder="1" applyAlignment="1">
      <alignment horizontal="center"/>
    </xf>
    <xf numFmtId="44" fontId="19" fillId="0" borderId="1" xfId="1" applyFont="1" applyBorder="1"/>
    <xf numFmtId="9" fontId="19" fillId="0" borderId="1" xfId="2" applyFont="1" applyBorder="1"/>
    <xf numFmtId="165" fontId="23" fillId="0" borderId="0" xfId="2" applyNumberFormat="1" applyFont="1"/>
    <xf numFmtId="44" fontId="3" fillId="0" borderId="0" xfId="1" applyFont="1" applyAlignment="1">
      <alignment horizontal="left"/>
    </xf>
    <xf numFmtId="0" fontId="3" fillId="0" borderId="0" xfId="0" applyFont="1" applyAlignment="1">
      <alignment horizontal="left"/>
    </xf>
    <xf numFmtId="44" fontId="19" fillId="0" borderId="0" xfId="1" applyFont="1" applyAlignment="1">
      <alignment horizontal="left" vertical="center"/>
    </xf>
    <xf numFmtId="0" fontId="18" fillId="3" borderId="1" xfId="3" applyFont="1" applyBorder="1" applyAlignment="1">
      <alignment horizontal="left"/>
    </xf>
    <xf numFmtId="44" fontId="19" fillId="0" borderId="1" xfId="1" applyFont="1" applyBorder="1" applyAlignment="1">
      <alignment horizontal="left"/>
    </xf>
    <xf numFmtId="44" fontId="3" fillId="0" borderId="3" xfId="1" applyFont="1" applyBorder="1" applyAlignment="1">
      <alignment horizontal="left"/>
    </xf>
    <xf numFmtId="44" fontId="3" fillId="0" borderId="4" xfId="1" applyFont="1" applyBorder="1" applyAlignment="1">
      <alignment horizontal="left"/>
    </xf>
    <xf numFmtId="44" fontId="3" fillId="0" borderId="5" xfId="1" applyFont="1" applyBorder="1" applyAlignment="1">
      <alignment horizontal="left"/>
    </xf>
    <xf numFmtId="44" fontId="17" fillId="0" borderId="6" xfId="1" applyFont="1" applyBorder="1" applyAlignment="1">
      <alignment horizontal="left"/>
    </xf>
    <xf numFmtId="44" fontId="17" fillId="0" borderId="5" xfId="1" applyFont="1" applyBorder="1" applyAlignment="1">
      <alignment horizontal="left"/>
    </xf>
    <xf numFmtId="44" fontId="3" fillId="0" borderId="6" xfId="1" applyFont="1" applyBorder="1" applyAlignment="1">
      <alignment horizontal="left"/>
    </xf>
    <xf numFmtId="9" fontId="3" fillId="0" borderId="5" xfId="2" applyFont="1" applyBorder="1" applyAlignment="1">
      <alignment horizontal="left"/>
    </xf>
    <xf numFmtId="44" fontId="17" fillId="0" borderId="7" xfId="1" applyFont="1" applyBorder="1" applyAlignment="1">
      <alignment horizontal="left"/>
    </xf>
    <xf numFmtId="9" fontId="17" fillId="0" borderId="8" xfId="2" applyFont="1" applyBorder="1" applyAlignment="1">
      <alignment horizontal="left"/>
    </xf>
    <xf numFmtId="9" fontId="17" fillId="0" borderId="9" xfId="2" applyFont="1" applyBorder="1" applyAlignment="1">
      <alignment horizontal="left"/>
    </xf>
    <xf numFmtId="44" fontId="17" fillId="0" borderId="0" xfId="1" applyFont="1" applyAlignment="1">
      <alignment horizontal="left"/>
    </xf>
    <xf numFmtId="44" fontId="21" fillId="2" borderId="0" xfId="1" applyFont="1" applyFill="1" applyAlignment="1">
      <alignment horizontal="left" vertical="center"/>
    </xf>
    <xf numFmtId="44" fontId="3" fillId="2" borderId="0" xfId="1" applyFont="1" applyFill="1" applyAlignment="1">
      <alignment horizontal="left"/>
    </xf>
    <xf numFmtId="0" fontId="3" fillId="2" borderId="0" xfId="0" applyFont="1" applyFill="1" applyAlignment="1">
      <alignment horizontal="left"/>
    </xf>
    <xf numFmtId="44" fontId="24" fillId="2" borderId="0" xfId="1" applyFont="1" applyFill="1" applyAlignment="1">
      <alignment horizontal="left" vertical="center"/>
    </xf>
    <xf numFmtId="44" fontId="3" fillId="2" borderId="0" xfId="1" applyFont="1" applyFill="1" applyAlignment="1">
      <alignment horizontal="left" vertical="center"/>
    </xf>
    <xf numFmtId="44" fontId="18" fillId="6" borderId="6" xfId="4" applyNumberFormat="1" applyFont="1" applyFill="1" applyBorder="1" applyAlignment="1">
      <alignment horizontal="left"/>
    </xf>
    <xf numFmtId="44" fontId="2" fillId="0" borderId="0" xfId="1" applyFont="1"/>
    <xf numFmtId="0" fontId="14" fillId="3" borderId="1" xfId="3" applyFont="1" applyBorder="1" applyAlignment="1">
      <alignment horizontal="left"/>
    </xf>
    <xf numFmtId="44" fontId="18" fillId="3" borderId="1" xfId="3" applyNumberFormat="1" applyFont="1" applyBorder="1" applyAlignment="1">
      <alignment horizontal="left"/>
    </xf>
    <xf numFmtId="44" fontId="17" fillId="0" borderId="1" xfId="1" applyFont="1" applyBorder="1"/>
    <xf numFmtId="0" fontId="18" fillId="3" borderId="1" xfId="3" applyFont="1" applyBorder="1"/>
    <xf numFmtId="0" fontId="18" fillId="3" borderId="1" xfId="3" applyFont="1" applyBorder="1" applyAlignment="1">
      <alignment horizontal="left" wrapText="1"/>
    </xf>
    <xf numFmtId="0" fontId="17" fillId="0" borderId="1" xfId="0" applyFont="1" applyBorder="1" applyAlignment="1">
      <alignment horizontal="left" wrapText="1"/>
    </xf>
    <xf numFmtId="0" fontId="14" fillId="3" borderId="1" xfId="3" applyFont="1" applyBorder="1"/>
    <xf numFmtId="0" fontId="18" fillId="3" borderId="1" xfId="3" applyFont="1" applyBorder="1" applyAlignment="1">
      <alignment wrapText="1"/>
    </xf>
    <xf numFmtId="0" fontId="0" fillId="0" borderId="1" xfId="0" applyBorder="1"/>
    <xf numFmtId="44" fontId="18" fillId="0" borderId="1" xfId="1" applyFont="1" applyFill="1" applyBorder="1"/>
    <xf numFmtId="44" fontId="1" fillId="0" borderId="1" xfId="1" applyFont="1" applyBorder="1" applyAlignment="1">
      <alignment horizontal="left"/>
    </xf>
    <xf numFmtId="44" fontId="17" fillId="0" borderId="1" xfId="1" applyFont="1" applyFill="1" applyBorder="1"/>
    <xf numFmtId="0" fontId="1" fillId="0" borderId="1" xfId="0" applyFont="1" applyBorder="1"/>
    <xf numFmtId="0" fontId="1" fillId="0" borderId="0" xfId="0" applyFont="1"/>
    <xf numFmtId="44" fontId="1" fillId="0" borderId="1" xfId="1" applyFont="1" applyFill="1" applyBorder="1"/>
    <xf numFmtId="44" fontId="1" fillId="0" borderId="1" xfId="1" applyFont="1" applyBorder="1"/>
    <xf numFmtId="44" fontId="1" fillId="0" borderId="0" xfId="1" applyFont="1" applyFill="1"/>
    <xf numFmtId="44" fontId="1" fillId="0" borderId="0" xfId="1" applyFont="1"/>
    <xf numFmtId="44" fontId="17" fillId="6" borderId="1" xfId="1" applyFont="1" applyFill="1" applyBorder="1"/>
    <xf numFmtId="44" fontId="18" fillId="6" borderId="1" xfId="4" applyNumberFormat="1" applyFont="1" applyFill="1" applyBorder="1" applyAlignment="1">
      <alignment horizontal="left"/>
    </xf>
    <xf numFmtId="164" fontId="17" fillId="0" borderId="1" xfId="0" applyNumberFormat="1" applyFont="1" applyBorder="1"/>
    <xf numFmtId="0" fontId="1" fillId="0" borderId="1" xfId="0" applyFont="1" applyBorder="1" applyAlignment="1">
      <alignment horizontal="left"/>
    </xf>
    <xf numFmtId="0" fontId="1" fillId="0" borderId="0" xfId="0" applyFont="1" applyAlignment="1">
      <alignment horizontal="left"/>
    </xf>
    <xf numFmtId="44" fontId="1" fillId="0" borderId="0" xfId="1" applyFont="1" applyAlignment="1">
      <alignment horizontal="left"/>
    </xf>
    <xf numFmtId="44" fontId="18" fillId="3" borderId="1" xfId="3" applyNumberFormat="1" applyFont="1" applyBorder="1"/>
    <xf numFmtId="44" fontId="18" fillId="7" borderId="1" xfId="1" applyFont="1" applyFill="1" applyBorder="1"/>
    <xf numFmtId="44" fontId="17" fillId="7" borderId="1" xfId="1" applyFont="1" applyFill="1" applyBorder="1"/>
    <xf numFmtId="44" fontId="18" fillId="3" borderId="1" xfId="3" applyNumberFormat="1" applyFont="1" applyBorder="1" applyAlignment="1">
      <alignment wrapText="1"/>
    </xf>
    <xf numFmtId="44" fontId="18" fillId="7" borderId="1" xfId="1" applyNumberFormat="1" applyFont="1" applyFill="1" applyBorder="1"/>
    <xf numFmtId="165" fontId="11" fillId="0" borderId="0" xfId="2" applyNumberFormat="1" applyFont="1"/>
    <xf numFmtId="44" fontId="3" fillId="0" borderId="1" xfId="1" applyFont="1" applyFill="1" applyBorder="1"/>
    <xf numFmtId="44" fontId="19" fillId="6" borderId="1" xfId="1" applyFont="1" applyFill="1" applyBorder="1"/>
    <xf numFmtId="164" fontId="18" fillId="3" borderId="1" xfId="3" applyNumberFormat="1" applyFont="1" applyBorder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</cellXfs>
  <cellStyles count="5">
    <cellStyle name="Accent4" xfId="4" builtinId="41"/>
    <cellStyle name="Currency" xfId="1" builtinId="4"/>
    <cellStyle name="Good" xfId="3" builtinId="26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Income%20Statement%20Year%203%20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IncomeStatementYear1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IncomeStatementYear2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IncomeStatementYear3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 Up Costs "/>
      <sheetName val="Income Statement Year 1 "/>
      <sheetName val="Income Statement Year 2 "/>
      <sheetName val="Income Statement Year 3"/>
      <sheetName val="Cash Flow Year 1 "/>
      <sheetName val="Cash Flow Year 2"/>
      <sheetName val="Cash Flow Year 3"/>
      <sheetName val="Balance Sheet Year 1 "/>
      <sheetName val="Balance Sheet Year 2 "/>
      <sheetName val="Balance Sheet Year 3"/>
      <sheetName val="Income Statement Year 3 "/>
    </sheetNames>
    <sheetDataSet>
      <sheetData sheetId="0"/>
      <sheetData sheetId="1"/>
      <sheetData sheetId="2"/>
      <sheetData sheetId="3">
        <row r="7">
          <cell r="B7">
            <v>12480</v>
          </cell>
          <cell r="C7">
            <v>12480</v>
          </cell>
          <cell r="D7">
            <v>12480</v>
          </cell>
          <cell r="E7">
            <v>12480</v>
          </cell>
          <cell r="F7">
            <v>12480</v>
          </cell>
          <cell r="G7">
            <v>12480</v>
          </cell>
          <cell r="H7">
            <v>16640</v>
          </cell>
          <cell r="I7">
            <v>16640</v>
          </cell>
          <cell r="J7">
            <v>16640</v>
          </cell>
          <cell r="K7">
            <v>16640</v>
          </cell>
          <cell r="L7">
            <v>16640</v>
          </cell>
          <cell r="M7">
            <v>16640</v>
          </cell>
        </row>
      </sheetData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 Up Costs "/>
      <sheetName val="Income Statement Year 1 "/>
      <sheetName val="Income Statement Year 2 "/>
      <sheetName val="Income Statement Year 3"/>
      <sheetName val="Cash Flow Year 1 "/>
      <sheetName val="Cash Flow Year 2"/>
      <sheetName val="Cash Flow Year 3"/>
      <sheetName val="Balance Sheet Year 1 "/>
      <sheetName val="Balance Sheet Year 2 "/>
      <sheetName val="Balance Sheet Year 3"/>
      <sheetName val="IncomestatementYear1"/>
    </sheetNames>
    <sheetDataSet>
      <sheetData sheetId="0"/>
      <sheetData sheetId="1">
        <row r="20">
          <cell r="N20">
            <v>26009.279999999999</v>
          </cell>
        </row>
        <row r="22">
          <cell r="N22">
            <v>24372.48</v>
          </cell>
        </row>
      </sheetData>
      <sheetData sheetId="2">
        <row r="20">
          <cell r="N20">
            <v>50677.439999999995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 Up Costs "/>
      <sheetName val="Income Statement Year 1 "/>
      <sheetName val="Income Statement Year 2 "/>
      <sheetName val="Income Statement Year 3"/>
      <sheetName val="Cash Flow Year 1 "/>
      <sheetName val="Cash Flow Year 2"/>
      <sheetName val="Cash Flow Year 3"/>
      <sheetName val="Balance Sheet Year 1 "/>
      <sheetName val="Balance Sheet Year 2 "/>
      <sheetName val="Balance Sheet Year 3"/>
    </sheetNames>
    <sheetDataSet>
      <sheetData sheetId="0"/>
      <sheetData sheetId="1"/>
      <sheetData sheetId="2">
        <row r="22">
          <cell r="N22">
            <v>49040.639999999985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 Up Costs "/>
      <sheetName val="Income Statement Year 1 "/>
      <sheetName val="Income Statement Year 2 "/>
      <sheetName val="Income Statement Year 3"/>
      <sheetName val="Cash Flow Year 1 "/>
      <sheetName val="Cash Flow Year 2"/>
      <sheetName val="Cash Flow Year 3"/>
      <sheetName val="Balance Sheet Year 1 "/>
      <sheetName val="Balance Sheet Year 2 "/>
      <sheetName val="Balance Sheet Year 3"/>
    </sheetNames>
    <sheetDataSet>
      <sheetData sheetId="0"/>
      <sheetData sheetId="1"/>
      <sheetData sheetId="2"/>
      <sheetData sheetId="3">
        <row r="22">
          <cell r="N22">
            <v>81776.639999999999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8DB790-EBE9-6E4F-99D1-F8AE6AB93EB1}">
  <dimension ref="A1:K22"/>
  <sheetViews>
    <sheetView topLeftCell="A8" zoomScale="170" zoomScaleNormal="170" workbookViewId="0">
      <selection activeCell="A7" sqref="A7"/>
    </sheetView>
  </sheetViews>
  <sheetFormatPr defaultColWidth="11.19921875" defaultRowHeight="15.6"/>
  <cols>
    <col min="1" max="1" width="38.796875" style="9" customWidth="1"/>
    <col min="2" max="3" width="11.19921875" style="9"/>
  </cols>
  <sheetData>
    <row r="1" spans="1:11">
      <c r="A1" s="99" t="s">
        <v>21</v>
      </c>
      <c r="B1" s="99"/>
      <c r="C1" s="99"/>
    </row>
    <row r="2" spans="1:11">
      <c r="A2" s="100" t="s">
        <v>25</v>
      </c>
      <c r="B2" s="100"/>
      <c r="C2" s="100"/>
    </row>
    <row r="3" spans="1:11">
      <c r="A3" s="10" t="s">
        <v>23</v>
      </c>
      <c r="B3" s="10" t="s">
        <v>22</v>
      </c>
    </row>
    <row r="4" spans="1:11" ht="16.05" customHeight="1">
      <c r="A4" s="9" t="s">
        <v>54</v>
      </c>
      <c r="B4" s="95">
        <v>8000</v>
      </c>
      <c r="D4" s="2"/>
    </row>
    <row r="5" spans="1:11" ht="17.399999999999999">
      <c r="A5" s="9" t="s">
        <v>55</v>
      </c>
      <c r="B5" s="42">
        <v>700</v>
      </c>
      <c r="D5" s="2"/>
    </row>
    <row r="6" spans="1:11">
      <c r="A6" s="9" t="s">
        <v>57</v>
      </c>
      <c r="B6" s="95">
        <f>SUM(B4:B5)</f>
        <v>8700</v>
      </c>
      <c r="D6" s="2"/>
    </row>
    <row r="7" spans="1:11">
      <c r="B7" s="95"/>
      <c r="J7" s="2"/>
      <c r="K7" s="2"/>
    </row>
    <row r="8" spans="1:11">
      <c r="A8" s="1" t="s">
        <v>47</v>
      </c>
      <c r="B8" s="95" t="s">
        <v>80</v>
      </c>
      <c r="J8" s="2"/>
      <c r="K8" s="2"/>
    </row>
    <row r="9" spans="1:11">
      <c r="A9" s="9" t="s">
        <v>51</v>
      </c>
      <c r="B9" s="95">
        <v>2400</v>
      </c>
      <c r="C9" s="14"/>
    </row>
    <row r="10" spans="1:11">
      <c r="A10" s="9" t="s">
        <v>50</v>
      </c>
      <c r="B10" s="95">
        <v>1200</v>
      </c>
      <c r="C10" s="14"/>
    </row>
    <row r="11" spans="1:11">
      <c r="A11" s="9" t="s">
        <v>76</v>
      </c>
      <c r="B11" s="95">
        <v>1200</v>
      </c>
      <c r="C11" s="14"/>
    </row>
    <row r="12" spans="1:11">
      <c r="A12" s="9" t="s">
        <v>78</v>
      </c>
      <c r="B12" s="95">
        <v>1500</v>
      </c>
      <c r="C12" s="14"/>
    </row>
    <row r="13" spans="1:11">
      <c r="A13" s="9" t="s">
        <v>56</v>
      </c>
      <c r="B13" s="95">
        <v>900</v>
      </c>
      <c r="C13" s="14"/>
    </row>
    <row r="14" spans="1:11" ht="17.399999999999999">
      <c r="A14" s="9" t="s">
        <v>84</v>
      </c>
      <c r="B14" s="42">
        <v>144</v>
      </c>
      <c r="C14" s="14"/>
    </row>
    <row r="15" spans="1:11">
      <c r="A15" s="1" t="s">
        <v>27</v>
      </c>
      <c r="B15" s="95">
        <f>SUM(B9:B14)</f>
        <v>7344</v>
      </c>
    </row>
    <row r="16" spans="1:11">
      <c r="A16" s="1"/>
      <c r="B16" s="8"/>
    </row>
    <row r="17" spans="1:2">
      <c r="A17" s="1"/>
      <c r="B17" s="12"/>
    </row>
    <row r="18" spans="1:2">
      <c r="A18" s="1" t="s">
        <v>26</v>
      </c>
      <c r="B18" s="8"/>
    </row>
    <row r="19" spans="1:2" ht="16.05" customHeight="1">
      <c r="A19" s="9" t="s">
        <v>24</v>
      </c>
      <c r="B19" s="8">
        <v>7500</v>
      </c>
    </row>
    <row r="20" spans="1:2">
      <c r="B20" s="8"/>
    </row>
    <row r="21" spans="1:2">
      <c r="B21" s="8"/>
    </row>
    <row r="22" spans="1:2">
      <c r="B22" s="8"/>
    </row>
  </sheetData>
  <mergeCells count="2">
    <mergeCell ref="A1:C1"/>
    <mergeCell ref="A2:C2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9B00DE-F3F4-454E-92DB-ED0DF06D9E89}">
  <dimension ref="A1:B25"/>
  <sheetViews>
    <sheetView workbookViewId="0">
      <selection activeCell="A5" sqref="A5"/>
    </sheetView>
  </sheetViews>
  <sheetFormatPr defaultColWidth="11.19921875" defaultRowHeight="15.6"/>
  <cols>
    <col min="1" max="1" width="22.09765625" customWidth="1"/>
    <col min="2" max="2" width="16.69921875" customWidth="1"/>
  </cols>
  <sheetData>
    <row r="1" spans="1:2" ht="18">
      <c r="A1" s="72" t="s">
        <v>6</v>
      </c>
      <c r="B1" s="74"/>
    </row>
    <row r="2" spans="1:2">
      <c r="A2" s="74"/>
      <c r="B2" s="74"/>
    </row>
    <row r="3" spans="1:2">
      <c r="A3" s="29" t="s">
        <v>58</v>
      </c>
      <c r="B3" s="68"/>
    </row>
    <row r="4" spans="1:2">
      <c r="A4" s="29" t="s">
        <v>59</v>
      </c>
      <c r="B4" s="68"/>
    </row>
    <row r="5" spans="1:2">
      <c r="A5" s="69" t="s">
        <v>60</v>
      </c>
      <c r="B5" s="90">
        <f>'[4]Income Statement Year 3'!N22</f>
        <v>81776.639999999999</v>
      </c>
    </row>
    <row r="6" spans="1:2">
      <c r="A6" s="29" t="s">
        <v>34</v>
      </c>
      <c r="B6" s="68">
        <v>0</v>
      </c>
    </row>
    <row r="7" spans="1:2">
      <c r="A7" s="29"/>
      <c r="B7" s="68"/>
    </row>
    <row r="8" spans="1:2">
      <c r="A8" s="29" t="s">
        <v>61</v>
      </c>
      <c r="B8" s="68"/>
    </row>
    <row r="9" spans="1:2">
      <c r="A9" s="29" t="s">
        <v>64</v>
      </c>
      <c r="B9" s="68">
        <v>1200</v>
      </c>
    </row>
    <row r="10" spans="1:2">
      <c r="A10" s="29" t="s">
        <v>63</v>
      </c>
      <c r="B10" s="68">
        <v>0</v>
      </c>
    </row>
    <row r="11" spans="1:2">
      <c r="A11" s="29"/>
      <c r="B11" s="68"/>
    </row>
    <row r="12" spans="1:2">
      <c r="A12" s="69" t="s">
        <v>65</v>
      </c>
      <c r="B12" s="90">
        <f>SUM(B5:B10)</f>
        <v>82976.639999999999</v>
      </c>
    </row>
    <row r="13" spans="1:2">
      <c r="A13" s="29"/>
      <c r="B13" s="68"/>
    </row>
    <row r="14" spans="1:2">
      <c r="A14" s="29" t="s">
        <v>66</v>
      </c>
      <c r="B14" s="68"/>
    </row>
    <row r="15" spans="1:2">
      <c r="A15" s="29" t="s">
        <v>67</v>
      </c>
      <c r="B15" s="68"/>
    </row>
    <row r="16" spans="1:2">
      <c r="A16" s="29" t="s">
        <v>62</v>
      </c>
      <c r="B16" s="68">
        <v>0</v>
      </c>
    </row>
    <row r="17" spans="1:2">
      <c r="A17" s="29" t="s">
        <v>68</v>
      </c>
      <c r="B17" s="68">
        <v>0</v>
      </c>
    </row>
    <row r="18" spans="1:2">
      <c r="A18" s="29"/>
      <c r="B18" s="68"/>
    </row>
    <row r="19" spans="1:2">
      <c r="A19" s="29" t="s">
        <v>69</v>
      </c>
      <c r="B19" s="68"/>
    </row>
    <row r="20" spans="1:2">
      <c r="A20" s="29" t="s">
        <v>70</v>
      </c>
      <c r="B20" s="68">
        <v>0</v>
      </c>
    </row>
    <row r="21" spans="1:2">
      <c r="A21" s="29" t="s">
        <v>71</v>
      </c>
      <c r="B21" s="68">
        <v>0</v>
      </c>
    </row>
    <row r="22" spans="1:2">
      <c r="A22" s="29"/>
      <c r="B22" s="68"/>
    </row>
    <row r="23" spans="1:2">
      <c r="A23" s="29" t="s">
        <v>72</v>
      </c>
      <c r="B23" s="68">
        <f>SUM(B14:B21)</f>
        <v>0</v>
      </c>
    </row>
    <row r="24" spans="1:2">
      <c r="A24" s="29"/>
      <c r="B24" s="68"/>
    </row>
    <row r="25" spans="1:2">
      <c r="A25" s="69" t="s">
        <v>88</v>
      </c>
      <c r="B25" s="90">
        <f>B12-B23</f>
        <v>82976.639999999999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F6A47A-C8F6-8845-8E07-0C42F635DB59}">
  <dimension ref="A1:Q38"/>
  <sheetViews>
    <sheetView topLeftCell="A14" workbookViewId="0">
      <selection activeCell="A9" sqref="A9"/>
    </sheetView>
  </sheetViews>
  <sheetFormatPr defaultColWidth="11.19921875" defaultRowHeight="15.6"/>
  <cols>
    <col min="1" max="1" width="26.59765625" style="43" customWidth="1"/>
    <col min="2" max="2" width="10.09765625" style="43" customWidth="1"/>
    <col min="3" max="3" width="9.59765625" style="43" customWidth="1"/>
    <col min="4" max="4" width="9.3984375" style="43" customWidth="1"/>
    <col min="5" max="5" width="9.69921875" style="43" customWidth="1"/>
    <col min="6" max="6" width="10.09765625" style="43" customWidth="1"/>
    <col min="7" max="7" width="9.3984375" style="43" customWidth="1"/>
    <col min="8" max="8" width="11.09765625" style="43" customWidth="1"/>
    <col min="9" max="9" width="9.3984375" style="43" customWidth="1"/>
    <col min="10" max="10" width="9.09765625" style="43" customWidth="1"/>
    <col min="11" max="11" width="10.5" style="43" customWidth="1"/>
    <col min="12" max="12" width="10.59765625" style="43" customWidth="1"/>
    <col min="13" max="13" width="9.8984375" style="43" customWidth="1"/>
    <col min="14" max="14" width="12.8984375" style="43" customWidth="1"/>
    <col min="15" max="17" width="11.19921875" style="44"/>
  </cols>
  <sheetData>
    <row r="1" spans="1:14" ht="16.8" customHeight="1">
      <c r="A1" s="11" t="s">
        <v>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9"/>
    </row>
    <row r="2" spans="1:14">
      <c r="A2" s="50"/>
      <c r="B2" s="17" t="s">
        <v>8</v>
      </c>
      <c r="C2" s="17" t="s">
        <v>9</v>
      </c>
      <c r="D2" s="17" t="s">
        <v>10</v>
      </c>
      <c r="E2" s="17" t="s">
        <v>11</v>
      </c>
      <c r="F2" s="17" t="s">
        <v>12</v>
      </c>
      <c r="G2" s="17" t="s">
        <v>13</v>
      </c>
      <c r="H2" s="17" t="s">
        <v>14</v>
      </c>
      <c r="I2" s="17" t="s">
        <v>15</v>
      </c>
      <c r="J2" s="17" t="s">
        <v>16</v>
      </c>
      <c r="K2" s="17" t="s">
        <v>17</v>
      </c>
      <c r="L2" s="17" t="s">
        <v>18</v>
      </c>
      <c r="M2" s="17" t="s">
        <v>19</v>
      </c>
      <c r="N2" s="51" t="s">
        <v>20</v>
      </c>
    </row>
    <row r="3" spans="1:14">
      <c r="A3" s="52" t="s">
        <v>7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53"/>
    </row>
    <row r="4" spans="1:14">
      <c r="A4" s="52" t="s">
        <v>49</v>
      </c>
      <c r="B4" s="30">
        <v>1600</v>
      </c>
      <c r="C4" s="30">
        <v>1600</v>
      </c>
      <c r="D4" s="30">
        <v>1600</v>
      </c>
      <c r="E4" s="30">
        <v>1600</v>
      </c>
      <c r="F4" s="30">
        <v>1600</v>
      </c>
      <c r="G4" s="30">
        <v>1600</v>
      </c>
      <c r="H4" s="30">
        <v>2400</v>
      </c>
      <c r="I4" s="30">
        <v>2400</v>
      </c>
      <c r="J4" s="30">
        <v>2400</v>
      </c>
      <c r="K4" s="30">
        <v>2400</v>
      </c>
      <c r="L4" s="30">
        <v>2400</v>
      </c>
      <c r="M4" s="30">
        <v>2400</v>
      </c>
      <c r="N4" s="64">
        <f>SUM(B4:M4)</f>
        <v>24000</v>
      </c>
    </row>
    <row r="5" spans="1:14">
      <c r="A5" s="52" t="s">
        <v>48</v>
      </c>
      <c r="B5" s="30">
        <v>2560</v>
      </c>
      <c r="C5" s="30">
        <v>2560</v>
      </c>
      <c r="D5" s="30">
        <v>2560</v>
      </c>
      <c r="E5" s="30">
        <v>2560</v>
      </c>
      <c r="F5" s="30">
        <v>2560</v>
      </c>
      <c r="G5" s="30">
        <v>2560</v>
      </c>
      <c r="H5" s="30">
        <v>3840</v>
      </c>
      <c r="I5" s="30">
        <v>3840</v>
      </c>
      <c r="J5" s="30">
        <v>3840</v>
      </c>
      <c r="K5" s="30">
        <v>3840</v>
      </c>
      <c r="L5" s="30">
        <v>3840</v>
      </c>
      <c r="M5" s="30">
        <v>3840</v>
      </c>
      <c r="N5" s="64">
        <f>SUM(B5:M5)</f>
        <v>38400</v>
      </c>
    </row>
    <row r="6" spans="1:14">
      <c r="A6" s="52"/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64"/>
    </row>
    <row r="7" spans="1:14">
      <c r="A7" s="52" t="s">
        <v>33</v>
      </c>
      <c r="B7" s="25">
        <f>SUM(B4:B6)</f>
        <v>4160</v>
      </c>
      <c r="C7" s="25">
        <f t="shared" ref="C7:N7" si="0">SUM(C4:C6)</f>
        <v>4160</v>
      </c>
      <c r="D7" s="25">
        <f t="shared" si="0"/>
        <v>4160</v>
      </c>
      <c r="E7" s="25">
        <f>SUM(E4:E6)</f>
        <v>4160</v>
      </c>
      <c r="F7" s="25">
        <f t="shared" ref="F7:G7" si="1">SUM(F4:F6)</f>
        <v>4160</v>
      </c>
      <c r="G7" s="25">
        <f t="shared" si="1"/>
        <v>4160</v>
      </c>
      <c r="H7" s="25">
        <f t="shared" ref="H7:M7" si="2">SUM(H4:H6)</f>
        <v>6240</v>
      </c>
      <c r="I7" s="25">
        <f t="shared" si="2"/>
        <v>6240</v>
      </c>
      <c r="J7" s="25">
        <f t="shared" si="2"/>
        <v>6240</v>
      </c>
      <c r="K7" s="25">
        <f t="shared" si="2"/>
        <v>6240</v>
      </c>
      <c r="L7" s="25">
        <f t="shared" si="2"/>
        <v>6240</v>
      </c>
      <c r="M7" s="25">
        <f t="shared" si="2"/>
        <v>6240</v>
      </c>
      <c r="N7" s="64">
        <f t="shared" si="0"/>
        <v>62400</v>
      </c>
    </row>
    <row r="8" spans="1:14">
      <c r="A8" s="50"/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64"/>
    </row>
    <row r="9" spans="1:14">
      <c r="A9" s="52" t="s">
        <v>75</v>
      </c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64"/>
    </row>
    <row r="10" spans="1:14">
      <c r="A10" s="52" t="s">
        <v>28</v>
      </c>
      <c r="B10" s="25">
        <v>1824</v>
      </c>
      <c r="C10" s="25">
        <v>1824</v>
      </c>
      <c r="D10" s="25">
        <v>1824</v>
      </c>
      <c r="E10" s="25">
        <v>1824</v>
      </c>
      <c r="F10" s="25">
        <v>1824</v>
      </c>
      <c r="G10" s="25">
        <v>1824</v>
      </c>
      <c r="H10" s="25">
        <v>2736</v>
      </c>
      <c r="I10" s="25">
        <v>2736</v>
      </c>
      <c r="J10" s="25">
        <v>2736</v>
      </c>
      <c r="K10" s="25">
        <v>2736</v>
      </c>
      <c r="L10" s="25">
        <v>2736</v>
      </c>
      <c r="M10" s="25">
        <v>2736</v>
      </c>
      <c r="N10" s="64">
        <f t="shared" ref="N10:N14" si="3">SUM(B10:M10)</f>
        <v>27360</v>
      </c>
    </row>
    <row r="11" spans="1:14">
      <c r="A11" s="52" t="s">
        <v>51</v>
      </c>
      <c r="B11" s="25">
        <v>200</v>
      </c>
      <c r="C11" s="25">
        <v>200</v>
      </c>
      <c r="D11" s="25">
        <v>200</v>
      </c>
      <c r="E11" s="25">
        <v>200</v>
      </c>
      <c r="F11" s="25">
        <v>200</v>
      </c>
      <c r="G11" s="25">
        <v>200</v>
      </c>
      <c r="H11" s="25">
        <v>200</v>
      </c>
      <c r="I11" s="25">
        <v>200</v>
      </c>
      <c r="J11" s="25">
        <v>200</v>
      </c>
      <c r="K11" s="25">
        <v>200</v>
      </c>
      <c r="L11" s="25">
        <v>200</v>
      </c>
      <c r="M11" s="25">
        <v>200</v>
      </c>
      <c r="N11" s="64">
        <f t="shared" si="3"/>
        <v>2400</v>
      </c>
    </row>
    <row r="12" spans="1:14">
      <c r="A12" s="52" t="s">
        <v>50</v>
      </c>
      <c r="B12" s="25">
        <v>100</v>
      </c>
      <c r="C12" s="25">
        <v>100</v>
      </c>
      <c r="D12" s="25">
        <v>100</v>
      </c>
      <c r="E12" s="25">
        <v>100</v>
      </c>
      <c r="F12" s="25">
        <v>100</v>
      </c>
      <c r="G12" s="25">
        <v>100</v>
      </c>
      <c r="H12" s="25">
        <v>100</v>
      </c>
      <c r="I12" s="25">
        <v>100</v>
      </c>
      <c r="J12" s="25">
        <v>100</v>
      </c>
      <c r="K12" s="25">
        <v>100</v>
      </c>
      <c r="L12" s="25">
        <v>100</v>
      </c>
      <c r="M12" s="25">
        <v>100</v>
      </c>
      <c r="N12" s="64">
        <f>SUM(B12:M12)</f>
        <v>1200</v>
      </c>
    </row>
    <row r="13" spans="1:14">
      <c r="A13" s="52" t="s">
        <v>77</v>
      </c>
      <c r="B13" s="25">
        <v>100</v>
      </c>
      <c r="C13" s="25">
        <v>100</v>
      </c>
      <c r="D13" s="25">
        <v>100</v>
      </c>
      <c r="E13" s="25">
        <v>100</v>
      </c>
      <c r="F13" s="25">
        <v>100</v>
      </c>
      <c r="G13" s="25">
        <v>100</v>
      </c>
      <c r="H13" s="25">
        <v>100</v>
      </c>
      <c r="I13" s="25">
        <v>100</v>
      </c>
      <c r="J13" s="25">
        <v>100</v>
      </c>
      <c r="K13" s="25">
        <v>100</v>
      </c>
      <c r="L13" s="25">
        <v>100</v>
      </c>
      <c r="M13" s="25">
        <v>100</v>
      </c>
      <c r="N13" s="64">
        <f>SUM(B13:M13)</f>
        <v>1200</v>
      </c>
    </row>
    <row r="14" spans="1:14">
      <c r="A14" s="52" t="s">
        <v>78</v>
      </c>
      <c r="B14" s="25">
        <v>125</v>
      </c>
      <c r="C14" s="25">
        <v>125</v>
      </c>
      <c r="D14" s="25">
        <v>125</v>
      </c>
      <c r="E14" s="25">
        <v>125</v>
      </c>
      <c r="F14" s="25">
        <v>125</v>
      </c>
      <c r="G14" s="25">
        <v>125</v>
      </c>
      <c r="H14" s="25">
        <v>125</v>
      </c>
      <c r="I14" s="25">
        <v>125</v>
      </c>
      <c r="J14" s="25">
        <v>125</v>
      </c>
      <c r="K14" s="25">
        <v>125</v>
      </c>
      <c r="L14" s="25">
        <v>125</v>
      </c>
      <c r="M14" s="25">
        <v>125</v>
      </c>
      <c r="N14" s="64">
        <f t="shared" si="3"/>
        <v>1500</v>
      </c>
    </row>
    <row r="15" spans="1:14">
      <c r="A15" s="52" t="s">
        <v>86</v>
      </c>
      <c r="B15" s="25">
        <v>75</v>
      </c>
      <c r="C15" s="25">
        <v>75</v>
      </c>
      <c r="D15" s="25">
        <v>75</v>
      </c>
      <c r="E15" s="25">
        <v>75</v>
      </c>
      <c r="F15" s="25">
        <v>75</v>
      </c>
      <c r="G15" s="25">
        <v>75</v>
      </c>
      <c r="H15" s="25">
        <v>75</v>
      </c>
      <c r="I15" s="25">
        <v>75</v>
      </c>
      <c r="J15" s="25">
        <v>75</v>
      </c>
      <c r="K15" s="25">
        <v>75</v>
      </c>
      <c r="L15" s="25">
        <v>75</v>
      </c>
      <c r="M15" s="25">
        <v>75</v>
      </c>
      <c r="N15" s="64">
        <f>SUM(B15:M15)</f>
        <v>900</v>
      </c>
    </row>
    <row r="16" spans="1:14">
      <c r="A16" s="52" t="s">
        <v>84</v>
      </c>
      <c r="B16" s="25">
        <v>12</v>
      </c>
      <c r="C16" s="25">
        <v>12</v>
      </c>
      <c r="D16" s="25">
        <v>12</v>
      </c>
      <c r="E16" s="25">
        <v>12</v>
      </c>
      <c r="F16" s="25">
        <v>12</v>
      </c>
      <c r="G16" s="25">
        <v>12</v>
      </c>
      <c r="H16" s="25">
        <v>12</v>
      </c>
      <c r="I16" s="25">
        <v>12</v>
      </c>
      <c r="J16" s="25">
        <v>12</v>
      </c>
      <c r="K16" s="25">
        <v>12</v>
      </c>
      <c r="L16" s="25">
        <v>12</v>
      </c>
      <c r="M16" s="25">
        <v>12</v>
      </c>
      <c r="N16" s="64">
        <f t="shared" ref="N16" si="4">SUM(B16:M16)</f>
        <v>144</v>
      </c>
    </row>
    <row r="17" spans="1:17">
      <c r="A17" s="52" t="s">
        <v>85</v>
      </c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64"/>
    </row>
    <row r="18" spans="1:17">
      <c r="A18" s="52" t="s">
        <v>52</v>
      </c>
      <c r="B18" s="25">
        <f t="shared" ref="B18:N18" si="5">SUM(B10:B16)</f>
        <v>2436</v>
      </c>
      <c r="C18" s="25">
        <f t="shared" si="5"/>
        <v>2436</v>
      </c>
      <c r="D18" s="25">
        <f t="shared" si="5"/>
        <v>2436</v>
      </c>
      <c r="E18" s="25">
        <f t="shared" si="5"/>
        <v>2436</v>
      </c>
      <c r="F18" s="25">
        <f t="shared" si="5"/>
        <v>2436</v>
      </c>
      <c r="G18" s="25">
        <f t="shared" si="5"/>
        <v>2436</v>
      </c>
      <c r="H18" s="25">
        <f t="shared" si="5"/>
        <v>3348</v>
      </c>
      <c r="I18" s="25">
        <f t="shared" si="5"/>
        <v>3348</v>
      </c>
      <c r="J18" s="25">
        <f t="shared" si="5"/>
        <v>3348</v>
      </c>
      <c r="K18" s="25">
        <f t="shared" si="5"/>
        <v>3348</v>
      </c>
      <c r="L18" s="25">
        <f t="shared" si="5"/>
        <v>3348</v>
      </c>
      <c r="M18" s="25">
        <f t="shared" si="5"/>
        <v>3348</v>
      </c>
      <c r="N18" s="64">
        <f t="shared" si="5"/>
        <v>34704</v>
      </c>
    </row>
    <row r="19" spans="1:17">
      <c r="A19" s="52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64"/>
    </row>
    <row r="20" spans="1:17">
      <c r="A20" s="52" t="s">
        <v>32</v>
      </c>
      <c r="B20" s="25">
        <f>B7-B18</f>
        <v>1724</v>
      </c>
      <c r="C20" s="25">
        <f t="shared" ref="C20:N20" si="6">C7-C18</f>
        <v>1724</v>
      </c>
      <c r="D20" s="25">
        <f t="shared" si="6"/>
        <v>1724</v>
      </c>
      <c r="E20" s="25">
        <f t="shared" si="6"/>
        <v>1724</v>
      </c>
      <c r="F20" s="25">
        <f t="shared" si="6"/>
        <v>1724</v>
      </c>
      <c r="G20" s="25">
        <f t="shared" si="6"/>
        <v>1724</v>
      </c>
      <c r="H20" s="25">
        <f t="shared" si="6"/>
        <v>2892</v>
      </c>
      <c r="I20" s="25">
        <f t="shared" si="6"/>
        <v>2892</v>
      </c>
      <c r="J20" s="25">
        <f t="shared" si="6"/>
        <v>2892</v>
      </c>
      <c r="K20" s="25">
        <f t="shared" si="6"/>
        <v>2892</v>
      </c>
      <c r="L20" s="25">
        <f t="shared" si="6"/>
        <v>2892</v>
      </c>
      <c r="M20" s="25">
        <f t="shared" si="6"/>
        <v>2892</v>
      </c>
      <c r="N20" s="64">
        <f t="shared" si="6"/>
        <v>27696</v>
      </c>
      <c r="O20" s="43"/>
      <c r="P20" s="43"/>
      <c r="Q20" s="43"/>
    </row>
    <row r="21" spans="1:17">
      <c r="A21" s="54">
        <v>0.12</v>
      </c>
      <c r="B21" s="25">
        <f>(B20*A21)</f>
        <v>206.88</v>
      </c>
      <c r="C21" s="25">
        <f>(C20*A21)</f>
        <v>206.88</v>
      </c>
      <c r="D21" s="25">
        <f>(D20*A21)</f>
        <v>206.88</v>
      </c>
      <c r="E21" s="25">
        <f>(E20*A21)</f>
        <v>206.88</v>
      </c>
      <c r="F21" s="25">
        <f>(F20*A21)</f>
        <v>206.88</v>
      </c>
      <c r="G21" s="25">
        <f>(G20*A21)</f>
        <v>206.88</v>
      </c>
      <c r="H21" s="25">
        <f>(H20*A21)</f>
        <v>347.03999999999996</v>
      </c>
      <c r="I21" s="25">
        <f>(I20*A21)</f>
        <v>347.03999999999996</v>
      </c>
      <c r="J21" s="25">
        <f>(J20*A21)</f>
        <v>347.03999999999996</v>
      </c>
      <c r="K21" s="25">
        <f>(K20*A21)</f>
        <v>347.03999999999996</v>
      </c>
      <c r="L21" s="25">
        <f>(L20*A21)</f>
        <v>347.03999999999996</v>
      </c>
      <c r="M21" s="25">
        <f>(M20*A21)</f>
        <v>347.03999999999996</v>
      </c>
      <c r="N21" s="64">
        <f>(N20*A21)</f>
        <v>3323.52</v>
      </c>
      <c r="O21" s="43"/>
      <c r="P21" s="43"/>
      <c r="Q21" s="43"/>
    </row>
    <row r="22" spans="1:17">
      <c r="A22" s="52" t="s">
        <v>29</v>
      </c>
      <c r="B22" s="25">
        <f>(B20-B21)</f>
        <v>1517.12</v>
      </c>
      <c r="C22" s="25">
        <f>(C20-C21)</f>
        <v>1517.12</v>
      </c>
      <c r="D22" s="25">
        <f t="shared" ref="D22:H22" si="7">(D20-D21)</f>
        <v>1517.12</v>
      </c>
      <c r="E22" s="25">
        <f t="shared" si="7"/>
        <v>1517.12</v>
      </c>
      <c r="F22" s="25">
        <f t="shared" si="7"/>
        <v>1517.12</v>
      </c>
      <c r="G22" s="25">
        <f t="shared" si="7"/>
        <v>1517.12</v>
      </c>
      <c r="H22" s="25">
        <f t="shared" si="7"/>
        <v>2544.96</v>
      </c>
      <c r="I22" s="25">
        <f t="shared" ref="I22" si="8">(I20-I21)</f>
        <v>2544.96</v>
      </c>
      <c r="J22" s="25">
        <f t="shared" ref="J22" si="9">(J20-J21)</f>
        <v>2544.96</v>
      </c>
      <c r="K22" s="25">
        <f t="shared" ref="K22" si="10">(K20-K21)</f>
        <v>2544.96</v>
      </c>
      <c r="L22" s="25">
        <f t="shared" ref="L22" si="11">(L20-L21)</f>
        <v>2544.96</v>
      </c>
      <c r="M22" s="25">
        <f t="shared" ref="M22" si="12">(M20-M21)</f>
        <v>2544.96</v>
      </c>
      <c r="N22" s="64">
        <f t="shared" ref="N22" si="13">(N20-N21)</f>
        <v>24372.48</v>
      </c>
      <c r="O22" s="43"/>
      <c r="P22" s="43"/>
      <c r="Q22" s="43"/>
    </row>
    <row r="23" spans="1:17" ht="16.2" thickBot="1">
      <c r="A23" s="55" t="s">
        <v>53</v>
      </c>
      <c r="B23" s="56">
        <f>B22/B7</f>
        <v>0.36469230769230765</v>
      </c>
      <c r="C23" s="56">
        <f t="shared" ref="C23:G23" si="14">C22/C7</f>
        <v>0.36469230769230765</v>
      </c>
      <c r="D23" s="56">
        <f t="shared" si="14"/>
        <v>0.36469230769230765</v>
      </c>
      <c r="E23" s="56">
        <f t="shared" si="14"/>
        <v>0.36469230769230765</v>
      </c>
      <c r="F23" s="56">
        <f t="shared" si="14"/>
        <v>0.36469230769230765</v>
      </c>
      <c r="G23" s="56">
        <f t="shared" si="14"/>
        <v>0.36469230769230765</v>
      </c>
      <c r="H23" s="56">
        <f t="shared" ref="H23" si="15">H22/H7</f>
        <v>0.40784615384615386</v>
      </c>
      <c r="I23" s="56">
        <f t="shared" ref="I23" si="16">I22/I7</f>
        <v>0.40784615384615386</v>
      </c>
      <c r="J23" s="56">
        <f t="shared" ref="J23" si="17">J22/J7</f>
        <v>0.40784615384615386</v>
      </c>
      <c r="K23" s="56">
        <f t="shared" ref="K23" si="18">K22/K7</f>
        <v>0.40784615384615386</v>
      </c>
      <c r="L23" s="56">
        <f t="shared" ref="L23" si="19">L22/L7</f>
        <v>0.40784615384615386</v>
      </c>
      <c r="M23" s="56">
        <f t="shared" ref="M23" si="20">M22/M7</f>
        <v>0.40784615384615386</v>
      </c>
      <c r="N23" s="57">
        <f t="shared" ref="N23" si="21">N22/N7</f>
        <v>0.39058461538461536</v>
      </c>
    </row>
    <row r="24" spans="1:17">
      <c r="A24" s="58"/>
    </row>
    <row r="25" spans="1:17">
      <c r="A25" s="58"/>
    </row>
    <row r="26" spans="1:17">
      <c r="A26" s="58"/>
    </row>
    <row r="28" spans="1:17">
      <c r="B28" s="59" t="s">
        <v>30</v>
      </c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1"/>
      <c r="P28" s="61"/>
      <c r="Q28" s="61"/>
    </row>
    <row r="29" spans="1:17">
      <c r="B29" s="62"/>
      <c r="C29" s="60"/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1"/>
      <c r="P29" s="61"/>
      <c r="Q29" s="61"/>
    </row>
    <row r="30" spans="1:17">
      <c r="B30" s="62" t="s">
        <v>92</v>
      </c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1"/>
      <c r="P30" s="61"/>
      <c r="Q30" s="61"/>
    </row>
    <row r="31" spans="1:17">
      <c r="B31" s="63"/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1"/>
      <c r="P31" s="61"/>
      <c r="Q31" s="61"/>
    </row>
    <row r="32" spans="1:17">
      <c r="B32" s="59" t="s">
        <v>93</v>
      </c>
      <c r="C32" s="60"/>
      <c r="D32" s="60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1"/>
      <c r="P32" s="61"/>
      <c r="Q32" s="61"/>
    </row>
    <row r="33" spans="2:17">
      <c r="B33" s="59" t="s">
        <v>94</v>
      </c>
      <c r="C33" s="60"/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1"/>
      <c r="P33" s="61"/>
      <c r="Q33" s="61"/>
    </row>
    <row r="34" spans="2:17">
      <c r="B34" s="59" t="s">
        <v>95</v>
      </c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1"/>
      <c r="P34" s="61"/>
      <c r="Q34" s="61"/>
    </row>
    <row r="35" spans="2:17">
      <c r="B35" s="59" t="s">
        <v>96</v>
      </c>
      <c r="C35" s="60"/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1"/>
      <c r="P35" s="61"/>
      <c r="Q35" s="61"/>
    </row>
    <row r="36" spans="2:17">
      <c r="B36" s="59" t="s">
        <v>31</v>
      </c>
      <c r="C36" s="60"/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1"/>
      <c r="P36" s="61"/>
      <c r="Q36" s="61"/>
    </row>
    <row r="37" spans="2:17">
      <c r="B37" s="59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1"/>
      <c r="P37" s="61"/>
      <c r="Q37" s="61"/>
    </row>
    <row r="38" spans="2:17">
      <c r="B38" s="59" t="s">
        <v>97</v>
      </c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1"/>
      <c r="P38" s="61"/>
      <c r="Q38" s="61"/>
    </row>
  </sheetData>
  <phoneticPr fontId="6" type="noConversion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C63A53-A6F0-3C46-8002-E2243A3B1E54}">
  <dimension ref="A1:T26"/>
  <sheetViews>
    <sheetView topLeftCell="A2" workbookViewId="0">
      <selection activeCell="A25" sqref="A25"/>
    </sheetView>
  </sheetViews>
  <sheetFormatPr defaultColWidth="11.19921875" defaultRowHeight="15.6"/>
  <cols>
    <col min="1" max="1" width="24.69921875" style="26" customWidth="1"/>
    <col min="2" max="5" width="11.19921875" style="26"/>
    <col min="6" max="6" width="10.69921875" style="26" customWidth="1"/>
    <col min="7" max="7" width="10" style="26" customWidth="1"/>
    <col min="8" max="8" width="10.796875" style="21" customWidth="1"/>
    <col min="9" max="9" width="11.19921875" style="21" customWidth="1"/>
    <col min="10" max="10" width="10" style="21" customWidth="1"/>
    <col min="11" max="11" width="10.59765625" style="21" customWidth="1"/>
    <col min="12" max="12" width="10" style="21" customWidth="1"/>
    <col min="13" max="13" width="10.8984375" style="21" customWidth="1"/>
    <col min="14" max="14" width="13.69921875" style="21" customWidth="1"/>
    <col min="15" max="20" width="11.19921875" style="26"/>
  </cols>
  <sheetData>
    <row r="1" spans="1:14" ht="18">
      <c r="A1" s="13" t="s">
        <v>1</v>
      </c>
      <c r="B1" s="28"/>
      <c r="C1" s="28"/>
      <c r="D1" s="28"/>
      <c r="E1" s="28"/>
      <c r="F1" s="28"/>
      <c r="G1" s="28"/>
      <c r="H1" s="24"/>
      <c r="I1" s="24"/>
      <c r="J1" s="24"/>
      <c r="K1" s="24"/>
      <c r="L1" s="24"/>
      <c r="M1" s="24"/>
      <c r="N1" s="24"/>
    </row>
    <row r="2" spans="1:14">
      <c r="A2" s="28"/>
      <c r="B2" s="28" t="s">
        <v>8</v>
      </c>
      <c r="C2" s="28" t="s">
        <v>9</v>
      </c>
      <c r="D2" s="28" t="s">
        <v>10</v>
      </c>
      <c r="E2" s="28" t="s">
        <v>11</v>
      </c>
      <c r="F2" s="28" t="s">
        <v>12</v>
      </c>
      <c r="G2" s="28" t="s">
        <v>13</v>
      </c>
      <c r="H2" s="24" t="s">
        <v>14</v>
      </c>
      <c r="I2" s="24" t="s">
        <v>15</v>
      </c>
      <c r="J2" s="24" t="s">
        <v>16</v>
      </c>
      <c r="K2" s="24" t="s">
        <v>17</v>
      </c>
      <c r="L2" s="24" t="s">
        <v>18</v>
      </c>
      <c r="M2" s="24" t="s">
        <v>19</v>
      </c>
      <c r="N2" s="24" t="s">
        <v>20</v>
      </c>
    </row>
    <row r="3" spans="1:14">
      <c r="A3" s="29" t="s">
        <v>7</v>
      </c>
      <c r="B3" s="28"/>
      <c r="C3" s="28"/>
      <c r="D3" s="28"/>
      <c r="E3" s="28"/>
      <c r="F3" s="28"/>
      <c r="G3" s="28"/>
      <c r="H3" s="24"/>
      <c r="I3" s="24"/>
      <c r="J3" s="24"/>
      <c r="K3" s="24"/>
      <c r="L3" s="24"/>
      <c r="M3" s="24"/>
      <c r="N3" s="24"/>
    </row>
    <row r="4" spans="1:14">
      <c r="A4" s="28" t="s">
        <v>49</v>
      </c>
      <c r="B4" s="30">
        <v>2400</v>
      </c>
      <c r="C4" s="24">
        <v>2400</v>
      </c>
      <c r="D4" s="24">
        <v>2400</v>
      </c>
      <c r="E4" s="24">
        <v>2400</v>
      </c>
      <c r="F4" s="24">
        <v>2400</v>
      </c>
      <c r="G4" s="24">
        <v>2400</v>
      </c>
      <c r="H4" s="24">
        <v>4800</v>
      </c>
      <c r="I4" s="24">
        <v>4800</v>
      </c>
      <c r="J4" s="24">
        <v>4800</v>
      </c>
      <c r="K4" s="24">
        <v>4800</v>
      </c>
      <c r="L4" s="24">
        <v>4800</v>
      </c>
      <c r="M4" s="24">
        <v>4800</v>
      </c>
      <c r="N4" s="84">
        <f>SUM(B4:M4)</f>
        <v>43200</v>
      </c>
    </row>
    <row r="5" spans="1:14">
      <c r="A5" s="28" t="s">
        <v>48</v>
      </c>
      <c r="B5" s="30">
        <v>3840</v>
      </c>
      <c r="C5" s="24">
        <v>3840</v>
      </c>
      <c r="D5" s="24">
        <v>3840</v>
      </c>
      <c r="E5" s="24">
        <v>3840</v>
      </c>
      <c r="F5" s="24">
        <v>3840</v>
      </c>
      <c r="G5" s="24">
        <v>3840</v>
      </c>
      <c r="H5" s="24">
        <v>7680</v>
      </c>
      <c r="I5" s="24">
        <v>7680</v>
      </c>
      <c r="J5" s="24">
        <v>7680</v>
      </c>
      <c r="K5" s="24">
        <v>7680</v>
      </c>
      <c r="L5" s="24">
        <v>7680</v>
      </c>
      <c r="M5" s="24">
        <v>7680</v>
      </c>
      <c r="N5" s="84">
        <f>SUM(B5:M5)</f>
        <v>69120</v>
      </c>
    </row>
    <row r="6" spans="1:14">
      <c r="A6" s="28"/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84"/>
    </row>
    <row r="7" spans="1:14">
      <c r="A7" s="28" t="s">
        <v>33</v>
      </c>
      <c r="B7" s="24">
        <f t="shared" ref="B7:M7" si="0">SUM(B4:B6)</f>
        <v>6240</v>
      </c>
      <c r="C7" s="24">
        <f t="shared" si="0"/>
        <v>6240</v>
      </c>
      <c r="D7" s="24">
        <f t="shared" si="0"/>
        <v>6240</v>
      </c>
      <c r="E7" s="24">
        <f t="shared" si="0"/>
        <v>6240</v>
      </c>
      <c r="F7" s="24">
        <f t="shared" si="0"/>
        <v>6240</v>
      </c>
      <c r="G7" s="24">
        <f t="shared" si="0"/>
        <v>6240</v>
      </c>
      <c r="H7" s="24">
        <f t="shared" si="0"/>
        <v>12480</v>
      </c>
      <c r="I7" s="24">
        <f t="shared" si="0"/>
        <v>12480</v>
      </c>
      <c r="J7" s="24">
        <f t="shared" si="0"/>
        <v>12480</v>
      </c>
      <c r="K7" s="24">
        <f t="shared" si="0"/>
        <v>12480</v>
      </c>
      <c r="L7" s="24">
        <f t="shared" si="0"/>
        <v>12480</v>
      </c>
      <c r="M7" s="24">
        <f t="shared" si="0"/>
        <v>12480</v>
      </c>
      <c r="N7" s="84">
        <f>SUM(B7:M7)</f>
        <v>112320</v>
      </c>
    </row>
    <row r="8" spans="1:14">
      <c r="A8" s="28"/>
      <c r="B8" s="24"/>
      <c r="C8" s="28"/>
      <c r="D8" s="28"/>
      <c r="E8" s="28"/>
      <c r="F8" s="28"/>
      <c r="G8" s="28"/>
      <c r="H8" s="24"/>
      <c r="I8" s="24"/>
      <c r="J8" s="24"/>
      <c r="K8" s="24"/>
      <c r="L8" s="24"/>
      <c r="M8" s="24"/>
      <c r="N8" s="84"/>
    </row>
    <row r="9" spans="1:14">
      <c r="A9" s="28" t="s">
        <v>75</v>
      </c>
      <c r="B9" s="24"/>
      <c r="C9" s="28"/>
      <c r="D9" s="28"/>
      <c r="E9" s="28"/>
      <c r="F9" s="28"/>
      <c r="G9" s="28"/>
      <c r="H9" s="24"/>
      <c r="I9" s="24"/>
      <c r="J9" s="24"/>
      <c r="K9" s="24"/>
      <c r="L9" s="24"/>
      <c r="M9" s="24"/>
      <c r="N9" s="84"/>
    </row>
    <row r="10" spans="1:14">
      <c r="A10" s="28" t="s">
        <v>28</v>
      </c>
      <c r="B10" s="24">
        <v>2736</v>
      </c>
      <c r="C10" s="24">
        <v>2736</v>
      </c>
      <c r="D10" s="24">
        <v>2736</v>
      </c>
      <c r="E10" s="24">
        <v>2736</v>
      </c>
      <c r="F10" s="24">
        <v>2736</v>
      </c>
      <c r="G10" s="24">
        <v>2736</v>
      </c>
      <c r="H10" s="24">
        <v>5472</v>
      </c>
      <c r="I10" s="24">
        <v>5472</v>
      </c>
      <c r="J10" s="24">
        <v>5472</v>
      </c>
      <c r="K10" s="24">
        <v>5472</v>
      </c>
      <c r="L10" s="24">
        <v>5472</v>
      </c>
      <c r="M10" s="24">
        <v>5472</v>
      </c>
      <c r="N10" s="84">
        <f t="shared" ref="N10:N18" si="1">SUM(B10:M10)</f>
        <v>49248</v>
      </c>
    </row>
    <row r="11" spans="1:14">
      <c r="A11" s="28" t="s">
        <v>51</v>
      </c>
      <c r="B11" s="24">
        <v>200</v>
      </c>
      <c r="C11" s="24">
        <v>200</v>
      </c>
      <c r="D11" s="24">
        <v>200</v>
      </c>
      <c r="E11" s="24">
        <v>200</v>
      </c>
      <c r="F11" s="24">
        <v>200</v>
      </c>
      <c r="G11" s="24">
        <v>200</v>
      </c>
      <c r="H11" s="24">
        <v>200</v>
      </c>
      <c r="I11" s="24">
        <v>200</v>
      </c>
      <c r="J11" s="24">
        <v>200</v>
      </c>
      <c r="K11" s="24">
        <v>200</v>
      </c>
      <c r="L11" s="24">
        <v>200</v>
      </c>
      <c r="M11" s="24">
        <v>200</v>
      </c>
      <c r="N11" s="84">
        <f t="shared" si="1"/>
        <v>2400</v>
      </c>
    </row>
    <row r="12" spans="1:14">
      <c r="A12" s="28" t="s">
        <v>50</v>
      </c>
      <c r="B12" s="24">
        <v>100</v>
      </c>
      <c r="C12" s="24">
        <v>100</v>
      </c>
      <c r="D12" s="24">
        <v>100</v>
      </c>
      <c r="E12" s="24">
        <v>100</v>
      </c>
      <c r="F12" s="24">
        <v>100</v>
      </c>
      <c r="G12" s="24">
        <v>100</v>
      </c>
      <c r="H12" s="24">
        <v>100</v>
      </c>
      <c r="I12" s="24">
        <v>100</v>
      </c>
      <c r="J12" s="24">
        <v>100</v>
      </c>
      <c r="K12" s="24">
        <v>100</v>
      </c>
      <c r="L12" s="24">
        <v>100</v>
      </c>
      <c r="M12" s="24">
        <v>100</v>
      </c>
      <c r="N12" s="84">
        <f>SUM(B12:M12)</f>
        <v>1200</v>
      </c>
    </row>
    <row r="13" spans="1:14">
      <c r="A13" s="28" t="s">
        <v>77</v>
      </c>
      <c r="B13" s="24">
        <v>100</v>
      </c>
      <c r="C13" s="24">
        <v>100</v>
      </c>
      <c r="D13" s="24">
        <v>100</v>
      </c>
      <c r="E13" s="24">
        <v>100</v>
      </c>
      <c r="F13" s="24">
        <v>100</v>
      </c>
      <c r="G13" s="24">
        <v>100</v>
      </c>
      <c r="H13" s="24">
        <v>100</v>
      </c>
      <c r="I13" s="24">
        <v>100</v>
      </c>
      <c r="J13" s="24">
        <v>100</v>
      </c>
      <c r="K13" s="24">
        <v>100</v>
      </c>
      <c r="L13" s="24">
        <v>100</v>
      </c>
      <c r="M13" s="24">
        <v>100</v>
      </c>
      <c r="N13" s="84">
        <f>SUM(B13:M13)</f>
        <v>1200</v>
      </c>
    </row>
    <row r="14" spans="1:14">
      <c r="A14" s="28" t="s">
        <v>78</v>
      </c>
      <c r="B14" s="24">
        <v>125</v>
      </c>
      <c r="C14" s="24">
        <v>125</v>
      </c>
      <c r="D14" s="24">
        <v>125</v>
      </c>
      <c r="E14" s="24">
        <v>125</v>
      </c>
      <c r="F14" s="24">
        <v>125</v>
      </c>
      <c r="G14" s="24">
        <v>125</v>
      </c>
      <c r="H14" s="24">
        <v>125</v>
      </c>
      <c r="I14" s="24">
        <v>125</v>
      </c>
      <c r="J14" s="24">
        <v>125</v>
      </c>
      <c r="K14" s="24">
        <v>125</v>
      </c>
      <c r="L14" s="24">
        <v>125</v>
      </c>
      <c r="M14" s="24">
        <v>125</v>
      </c>
      <c r="N14" s="84">
        <f t="shared" si="1"/>
        <v>1500</v>
      </c>
    </row>
    <row r="15" spans="1:14">
      <c r="A15" s="25" t="s">
        <v>86</v>
      </c>
      <c r="B15" s="25">
        <v>75</v>
      </c>
      <c r="C15" s="25">
        <v>75</v>
      </c>
      <c r="D15" s="25">
        <v>75</v>
      </c>
      <c r="E15" s="25">
        <v>75</v>
      </c>
      <c r="F15" s="25">
        <v>75</v>
      </c>
      <c r="G15" s="25">
        <v>75</v>
      </c>
      <c r="H15" s="25">
        <v>75</v>
      </c>
      <c r="I15" s="25">
        <v>75</v>
      </c>
      <c r="J15" s="25">
        <v>75</v>
      </c>
      <c r="K15" s="25">
        <v>75</v>
      </c>
      <c r="L15" s="25">
        <v>75</v>
      </c>
      <c r="M15" s="25">
        <v>75</v>
      </c>
      <c r="N15" s="85">
        <f>SUM(B15:M15)</f>
        <v>900</v>
      </c>
    </row>
    <row r="16" spans="1:14">
      <c r="A16" s="25" t="s">
        <v>90</v>
      </c>
      <c r="B16" s="24">
        <v>12</v>
      </c>
      <c r="C16" s="24">
        <v>12</v>
      </c>
      <c r="D16" s="24">
        <v>12</v>
      </c>
      <c r="E16" s="31">
        <v>12</v>
      </c>
      <c r="F16" s="24">
        <v>12</v>
      </c>
      <c r="G16" s="24">
        <v>12</v>
      </c>
      <c r="H16" s="24">
        <v>12</v>
      </c>
      <c r="I16" s="24">
        <v>12</v>
      </c>
      <c r="J16" s="24">
        <v>12</v>
      </c>
      <c r="K16" s="96">
        <v>12</v>
      </c>
      <c r="L16" s="24">
        <v>12</v>
      </c>
      <c r="M16" s="24">
        <v>12</v>
      </c>
      <c r="N16" s="84">
        <f t="shared" ref="N16" si="2">SUM(B16:M16)</f>
        <v>144</v>
      </c>
    </row>
    <row r="17" spans="1:14">
      <c r="A17" s="25"/>
      <c r="B17" s="24"/>
      <c r="C17" s="24"/>
      <c r="D17" s="24"/>
      <c r="E17" s="31"/>
      <c r="F17" s="24"/>
      <c r="G17" s="24"/>
      <c r="H17" s="24"/>
      <c r="I17" s="24"/>
      <c r="J17" s="24"/>
      <c r="K17" s="24"/>
      <c r="L17" s="24"/>
      <c r="M17" s="24"/>
      <c r="N17" s="84"/>
    </row>
    <row r="18" spans="1:14">
      <c r="A18" s="28" t="s">
        <v>52</v>
      </c>
      <c r="B18" s="24">
        <f t="shared" ref="B18:M18" si="3">SUM(B10:B16)</f>
        <v>3348</v>
      </c>
      <c r="C18" s="32">
        <f t="shared" si="3"/>
        <v>3348</v>
      </c>
      <c r="D18" s="32">
        <f t="shared" si="3"/>
        <v>3348</v>
      </c>
      <c r="E18" s="32">
        <f t="shared" si="3"/>
        <v>3348</v>
      </c>
      <c r="F18" s="32">
        <f t="shared" si="3"/>
        <v>3348</v>
      </c>
      <c r="G18" s="32">
        <f t="shared" si="3"/>
        <v>3348</v>
      </c>
      <c r="H18" s="24">
        <f t="shared" si="3"/>
        <v>6084</v>
      </c>
      <c r="I18" s="24">
        <f t="shared" si="3"/>
        <v>6084</v>
      </c>
      <c r="J18" s="24">
        <f t="shared" si="3"/>
        <v>6084</v>
      </c>
      <c r="K18" s="24">
        <f t="shared" si="3"/>
        <v>6084</v>
      </c>
      <c r="L18" s="24">
        <f t="shared" si="3"/>
        <v>6084</v>
      </c>
      <c r="M18" s="24">
        <f t="shared" si="3"/>
        <v>6084</v>
      </c>
      <c r="N18" s="84">
        <f t="shared" si="1"/>
        <v>56592</v>
      </c>
    </row>
    <row r="19" spans="1:14">
      <c r="A19" s="28"/>
      <c r="B19" s="28"/>
      <c r="C19" s="28"/>
      <c r="D19" s="28"/>
      <c r="E19" s="28"/>
      <c r="F19" s="28"/>
      <c r="G19" s="28"/>
      <c r="H19" s="24"/>
      <c r="I19" s="24"/>
      <c r="J19" s="24"/>
      <c r="K19" s="24"/>
      <c r="L19" s="24"/>
      <c r="M19" s="24"/>
      <c r="N19" s="84"/>
    </row>
    <row r="20" spans="1:14" ht="15" customHeight="1">
      <c r="A20" s="29" t="s">
        <v>32</v>
      </c>
      <c r="B20" s="32">
        <f>B7-B18</f>
        <v>2892</v>
      </c>
      <c r="C20" s="24">
        <f>C7-C18</f>
        <v>2892</v>
      </c>
      <c r="D20" s="24">
        <f t="shared" ref="D20:N20" si="4">D7-D18</f>
        <v>2892</v>
      </c>
      <c r="E20" s="24">
        <f t="shared" si="4"/>
        <v>2892</v>
      </c>
      <c r="F20" s="24">
        <f t="shared" si="4"/>
        <v>2892</v>
      </c>
      <c r="G20" s="24">
        <f t="shared" si="4"/>
        <v>2892</v>
      </c>
      <c r="H20" s="24">
        <f t="shared" si="4"/>
        <v>6396</v>
      </c>
      <c r="I20" s="24">
        <f t="shared" si="4"/>
        <v>6396</v>
      </c>
      <c r="J20" s="24">
        <f t="shared" si="4"/>
        <v>6396</v>
      </c>
      <c r="K20" s="24">
        <f t="shared" si="4"/>
        <v>6396</v>
      </c>
      <c r="L20" s="24">
        <f t="shared" si="4"/>
        <v>6396</v>
      </c>
      <c r="M20" s="24">
        <f t="shared" si="4"/>
        <v>6396</v>
      </c>
      <c r="N20" s="84">
        <f t="shared" si="4"/>
        <v>55728</v>
      </c>
    </row>
    <row r="21" spans="1:14" ht="15" customHeight="1">
      <c r="A21" s="33">
        <v>0.12</v>
      </c>
      <c r="B21" s="32">
        <f>B20*A21</f>
        <v>347.03999999999996</v>
      </c>
      <c r="C21" s="32">
        <f>C20*A21</f>
        <v>347.03999999999996</v>
      </c>
      <c r="D21" s="32">
        <f>D20*A21</f>
        <v>347.03999999999996</v>
      </c>
      <c r="E21" s="32">
        <f>E20*A21</f>
        <v>347.03999999999996</v>
      </c>
      <c r="F21" s="32">
        <f>F20*A21</f>
        <v>347.03999999999996</v>
      </c>
      <c r="G21" s="32">
        <f>G20*A21</f>
        <v>347.03999999999996</v>
      </c>
      <c r="H21" s="24">
        <f>H20*A21</f>
        <v>767.52</v>
      </c>
      <c r="I21" s="24">
        <f>I20*A21</f>
        <v>767.52</v>
      </c>
      <c r="J21" s="24">
        <f>J20*A21</f>
        <v>767.52</v>
      </c>
      <c r="K21" s="24">
        <f>K20*A21</f>
        <v>767.52</v>
      </c>
      <c r="L21" s="24">
        <f>L20*A21</f>
        <v>767.52</v>
      </c>
      <c r="M21" s="24">
        <f>M20*A21</f>
        <v>767.52</v>
      </c>
      <c r="N21" s="84">
        <f>N20*A21</f>
        <v>6687.36</v>
      </c>
    </row>
    <row r="22" spans="1:14">
      <c r="A22" s="29" t="s">
        <v>29</v>
      </c>
      <c r="B22" s="32">
        <f>B20-B21</f>
        <v>2544.96</v>
      </c>
      <c r="C22" s="24">
        <f>C20-C21</f>
        <v>2544.96</v>
      </c>
      <c r="D22" s="24">
        <f t="shared" ref="D22:G22" si="5">D20-D21</f>
        <v>2544.96</v>
      </c>
      <c r="E22" s="24">
        <f t="shared" si="5"/>
        <v>2544.96</v>
      </c>
      <c r="F22" s="24">
        <f t="shared" si="5"/>
        <v>2544.96</v>
      </c>
      <c r="G22" s="24">
        <f t="shared" si="5"/>
        <v>2544.96</v>
      </c>
      <c r="H22" s="24">
        <f t="shared" ref="H22" si="6">H20-H21</f>
        <v>5628.48</v>
      </c>
      <c r="I22" s="24">
        <f t="shared" ref="I22" si="7">I20-I21</f>
        <v>5628.48</v>
      </c>
      <c r="J22" s="24">
        <f t="shared" ref="J22" si="8">J20-J21</f>
        <v>5628.48</v>
      </c>
      <c r="K22" s="24">
        <f t="shared" ref="K22" si="9">K20-K21</f>
        <v>5628.48</v>
      </c>
      <c r="L22" s="24">
        <f t="shared" ref="L22" si="10">L20-L21</f>
        <v>5628.48</v>
      </c>
      <c r="M22" s="24">
        <f t="shared" ref="M22" si="11">M20-M21</f>
        <v>5628.48</v>
      </c>
      <c r="N22" s="84">
        <f>SUM(B22:M22)</f>
        <v>49040.639999999985</v>
      </c>
    </row>
    <row r="23" spans="1:14">
      <c r="A23" s="29" t="s">
        <v>53</v>
      </c>
      <c r="B23" s="34">
        <f>B22/B7</f>
        <v>0.40784615384615386</v>
      </c>
      <c r="C23" s="34">
        <f>C22/C7</f>
        <v>0.40784615384615386</v>
      </c>
      <c r="D23" s="34">
        <f t="shared" ref="D23:I23" si="12">D22/D7</f>
        <v>0.40784615384615386</v>
      </c>
      <c r="E23" s="34">
        <f t="shared" si="12"/>
        <v>0.40784615384615386</v>
      </c>
      <c r="F23" s="34">
        <f t="shared" si="12"/>
        <v>0.40784615384615386</v>
      </c>
      <c r="G23" s="34">
        <f t="shared" si="12"/>
        <v>0.40784615384615386</v>
      </c>
      <c r="H23" s="34">
        <f t="shared" si="12"/>
        <v>0.45099999999999996</v>
      </c>
      <c r="I23" s="34">
        <f t="shared" si="12"/>
        <v>0.45099999999999996</v>
      </c>
      <c r="J23" s="34">
        <f t="shared" ref="J23" si="13">J22/J7</f>
        <v>0.45099999999999996</v>
      </c>
      <c r="K23" s="34">
        <f t="shared" ref="K23" si="14">K22/K7</f>
        <v>0.45099999999999996</v>
      </c>
      <c r="L23" s="34">
        <f t="shared" ref="L23" si="15">L22/L7</f>
        <v>0.45099999999999996</v>
      </c>
      <c r="M23" s="34">
        <f t="shared" ref="M23" si="16">M22/M7</f>
        <v>0.45099999999999996</v>
      </c>
      <c r="N23" s="34">
        <f t="shared" ref="N23" si="17">N22/N7</f>
        <v>0.43661538461538446</v>
      </c>
    </row>
    <row r="24" spans="1:14">
      <c r="B24" s="35"/>
      <c r="C24" s="35"/>
      <c r="D24" s="35"/>
      <c r="E24" s="35"/>
      <c r="F24" s="35"/>
      <c r="G24" s="35"/>
      <c r="H24" s="19"/>
    </row>
    <row r="25" spans="1:14">
      <c r="A25" s="35" t="s">
        <v>99</v>
      </c>
    </row>
    <row r="26" spans="1:14">
      <c r="D26" s="35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B329A8-6892-DD42-8CFE-7132A2C6914D}">
  <dimension ref="A1:Z26"/>
  <sheetViews>
    <sheetView topLeftCell="A5" workbookViewId="0">
      <selection activeCell="A27" sqref="A27"/>
    </sheetView>
  </sheetViews>
  <sheetFormatPr defaultColWidth="11.19921875" defaultRowHeight="15.6"/>
  <cols>
    <col min="1" max="1" width="25.296875" style="26" customWidth="1"/>
    <col min="2" max="2" width="10.796875" style="21" customWidth="1"/>
    <col min="3" max="3" width="11.19921875" style="21" customWidth="1"/>
    <col min="4" max="4" width="10.59765625" style="21" customWidth="1"/>
    <col min="5" max="5" width="10" style="21" customWidth="1"/>
    <col min="6" max="6" width="10.5" style="21" customWidth="1"/>
    <col min="7" max="7" width="10.59765625" style="21" customWidth="1"/>
    <col min="8" max="8" width="9.796875" style="21" customWidth="1"/>
    <col min="9" max="9" width="10.5" style="21" customWidth="1"/>
    <col min="10" max="10" width="10.3984375" style="21" customWidth="1"/>
    <col min="11" max="13" width="11.19921875" style="21"/>
    <col min="14" max="14" width="12" style="21" bestFit="1" customWidth="1"/>
    <col min="15" max="18" width="11.19921875" style="21"/>
    <col min="19" max="26" width="11.19921875" style="7"/>
  </cols>
  <sheetData>
    <row r="1" spans="1:14" ht="18">
      <c r="A1" s="36" t="s">
        <v>2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>
      <c r="A2" s="37"/>
      <c r="B2" s="40" t="s">
        <v>8</v>
      </c>
      <c r="C2" s="40" t="s">
        <v>9</v>
      </c>
      <c r="D2" s="40" t="s">
        <v>10</v>
      </c>
      <c r="E2" s="40" t="s">
        <v>11</v>
      </c>
      <c r="F2" s="40" t="s">
        <v>12</v>
      </c>
      <c r="G2" s="40" t="s">
        <v>13</v>
      </c>
      <c r="H2" s="40" t="s">
        <v>14</v>
      </c>
      <c r="I2" s="40" t="s">
        <v>15</v>
      </c>
      <c r="J2" s="40" t="s">
        <v>16</v>
      </c>
      <c r="K2" s="40" t="s">
        <v>17</v>
      </c>
      <c r="L2" s="40" t="s">
        <v>18</v>
      </c>
      <c r="M2" s="40" t="s">
        <v>19</v>
      </c>
      <c r="N2" s="40" t="s">
        <v>20</v>
      </c>
    </row>
    <row r="3" spans="1:14">
      <c r="A3" s="38" t="s">
        <v>7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>
      <c r="A4" s="38" t="s">
        <v>49</v>
      </c>
      <c r="B4" s="27">
        <v>4800</v>
      </c>
      <c r="C4" s="27">
        <v>4800</v>
      </c>
      <c r="D4" s="27">
        <v>4800</v>
      </c>
      <c r="E4" s="27">
        <v>4800</v>
      </c>
      <c r="F4" s="27">
        <v>4800</v>
      </c>
      <c r="G4" s="27">
        <v>4800</v>
      </c>
      <c r="H4" s="30">
        <v>6400</v>
      </c>
      <c r="I4" s="30">
        <v>6400</v>
      </c>
      <c r="J4" s="30">
        <v>6400</v>
      </c>
      <c r="K4" s="30">
        <v>6400</v>
      </c>
      <c r="L4" s="30">
        <v>6400</v>
      </c>
      <c r="M4" s="30">
        <v>6400</v>
      </c>
      <c r="N4" s="97">
        <f>SUM(B4:M4)</f>
        <v>67200</v>
      </c>
    </row>
    <row r="5" spans="1:14">
      <c r="A5" s="38" t="s">
        <v>48</v>
      </c>
      <c r="B5" s="27">
        <v>7680</v>
      </c>
      <c r="C5" s="27">
        <v>7680</v>
      </c>
      <c r="D5" s="27">
        <v>7680</v>
      </c>
      <c r="E5" s="27">
        <v>7680</v>
      </c>
      <c r="F5" s="27">
        <v>7680</v>
      </c>
      <c r="G5" s="27">
        <v>7680</v>
      </c>
      <c r="H5" s="30">
        <v>10240</v>
      </c>
      <c r="I5" s="30">
        <v>10240</v>
      </c>
      <c r="J5" s="30">
        <v>10240</v>
      </c>
      <c r="K5" s="30">
        <v>10240</v>
      </c>
      <c r="L5" s="30">
        <v>10240</v>
      </c>
      <c r="M5" s="30">
        <v>10240</v>
      </c>
      <c r="N5" s="97">
        <f>SUM(B5:M5)</f>
        <v>107520</v>
      </c>
    </row>
    <row r="6" spans="1:14">
      <c r="A6" s="38"/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97"/>
    </row>
    <row r="7" spans="1:14">
      <c r="A7" s="38" t="s">
        <v>33</v>
      </c>
      <c r="B7" s="27">
        <f t="shared" ref="B7:G7" si="0">SUM(B4:B6)</f>
        <v>12480</v>
      </c>
      <c r="C7" s="27">
        <f t="shared" si="0"/>
        <v>12480</v>
      </c>
      <c r="D7" s="27">
        <f t="shared" si="0"/>
        <v>12480</v>
      </c>
      <c r="E7" s="27">
        <f t="shared" si="0"/>
        <v>12480</v>
      </c>
      <c r="F7" s="27">
        <f t="shared" si="0"/>
        <v>12480</v>
      </c>
      <c r="G7" s="27">
        <f t="shared" si="0"/>
        <v>12480</v>
      </c>
      <c r="H7" s="27">
        <f t="shared" ref="H7:M7" si="1">SUM(H4:H6)</f>
        <v>16640</v>
      </c>
      <c r="I7" s="27">
        <f t="shared" si="1"/>
        <v>16640</v>
      </c>
      <c r="J7" s="27">
        <f t="shared" si="1"/>
        <v>16640</v>
      </c>
      <c r="K7" s="27">
        <f t="shared" si="1"/>
        <v>16640</v>
      </c>
      <c r="L7" s="27">
        <f t="shared" si="1"/>
        <v>16640</v>
      </c>
      <c r="M7" s="27">
        <f t="shared" si="1"/>
        <v>16640</v>
      </c>
      <c r="N7" s="97">
        <f>SUM(B7:M7)</f>
        <v>174720</v>
      </c>
    </row>
    <row r="8" spans="1:14">
      <c r="A8" s="38"/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97"/>
    </row>
    <row r="9" spans="1:14">
      <c r="A9" s="38" t="s">
        <v>75</v>
      </c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97"/>
    </row>
    <row r="10" spans="1:14">
      <c r="A10" s="38" t="s">
        <v>28</v>
      </c>
      <c r="B10" s="24">
        <v>5472</v>
      </c>
      <c r="C10" s="24">
        <v>5472</v>
      </c>
      <c r="D10" s="24">
        <v>5472</v>
      </c>
      <c r="E10" s="24">
        <v>5472</v>
      </c>
      <c r="F10" s="24">
        <v>5472</v>
      </c>
      <c r="G10" s="24">
        <v>5472</v>
      </c>
      <c r="H10" s="27">
        <v>7296</v>
      </c>
      <c r="I10" s="27">
        <v>7296</v>
      </c>
      <c r="J10" s="27">
        <v>7296</v>
      </c>
      <c r="K10" s="27">
        <v>7296</v>
      </c>
      <c r="L10" s="27">
        <v>7296</v>
      </c>
      <c r="M10" s="27">
        <v>7296</v>
      </c>
      <c r="N10" s="97">
        <f t="shared" ref="N10:N16" si="2">SUM(B10:M10)</f>
        <v>76608</v>
      </c>
    </row>
    <row r="11" spans="1:14">
      <c r="A11" s="38" t="s">
        <v>51</v>
      </c>
      <c r="B11" s="24">
        <v>150</v>
      </c>
      <c r="C11" s="24">
        <v>150</v>
      </c>
      <c r="D11" s="24">
        <v>150</v>
      </c>
      <c r="E11" s="24">
        <v>150</v>
      </c>
      <c r="F11" s="24">
        <v>150</v>
      </c>
      <c r="G11" s="24">
        <v>150</v>
      </c>
      <c r="H11" s="27">
        <v>150</v>
      </c>
      <c r="I11" s="27">
        <v>150</v>
      </c>
      <c r="J11" s="27">
        <v>150</v>
      </c>
      <c r="K11" s="27">
        <v>150</v>
      </c>
      <c r="L11" s="27">
        <v>150</v>
      </c>
      <c r="M11" s="27">
        <v>150</v>
      </c>
      <c r="N11" s="97">
        <f t="shared" si="2"/>
        <v>1800</v>
      </c>
    </row>
    <row r="12" spans="1:14">
      <c r="A12" s="38" t="s">
        <v>50</v>
      </c>
      <c r="B12" s="24">
        <v>70</v>
      </c>
      <c r="C12" s="24">
        <v>70</v>
      </c>
      <c r="D12" s="24">
        <v>70</v>
      </c>
      <c r="E12" s="24">
        <v>70</v>
      </c>
      <c r="F12" s="24">
        <v>70</v>
      </c>
      <c r="G12" s="24">
        <v>70</v>
      </c>
      <c r="H12" s="27">
        <v>70</v>
      </c>
      <c r="I12" s="27">
        <v>70</v>
      </c>
      <c r="J12" s="27">
        <v>70</v>
      </c>
      <c r="K12" s="27">
        <v>70</v>
      </c>
      <c r="L12" s="27">
        <v>70</v>
      </c>
      <c r="M12" s="27">
        <v>70</v>
      </c>
      <c r="N12" s="97">
        <f t="shared" si="2"/>
        <v>840</v>
      </c>
    </row>
    <row r="13" spans="1:14">
      <c r="A13" s="38" t="s">
        <v>77</v>
      </c>
      <c r="B13" s="24">
        <v>50</v>
      </c>
      <c r="C13" s="24">
        <v>50</v>
      </c>
      <c r="D13" s="24">
        <v>50</v>
      </c>
      <c r="E13" s="24">
        <v>50</v>
      </c>
      <c r="F13" s="24">
        <v>50</v>
      </c>
      <c r="G13" s="24">
        <v>50</v>
      </c>
      <c r="H13" s="27">
        <v>50</v>
      </c>
      <c r="I13" s="27">
        <v>50</v>
      </c>
      <c r="J13" s="27">
        <v>50</v>
      </c>
      <c r="K13" s="27">
        <v>50</v>
      </c>
      <c r="L13" s="27">
        <v>50</v>
      </c>
      <c r="M13" s="27">
        <v>50</v>
      </c>
      <c r="N13" s="97">
        <f t="shared" si="2"/>
        <v>600</v>
      </c>
    </row>
    <row r="14" spans="1:14">
      <c r="A14" s="38" t="s">
        <v>78</v>
      </c>
      <c r="B14" s="24">
        <v>75</v>
      </c>
      <c r="C14" s="24">
        <v>75</v>
      </c>
      <c r="D14" s="24">
        <v>75</v>
      </c>
      <c r="E14" s="24">
        <v>75</v>
      </c>
      <c r="F14" s="24">
        <v>75</v>
      </c>
      <c r="G14" s="24">
        <v>75</v>
      </c>
      <c r="H14" s="24">
        <v>75</v>
      </c>
      <c r="I14" s="24">
        <v>75</v>
      </c>
      <c r="J14" s="24">
        <v>75</v>
      </c>
      <c r="K14" s="24">
        <v>75</v>
      </c>
      <c r="L14" s="24">
        <v>75</v>
      </c>
      <c r="M14" s="24">
        <v>75</v>
      </c>
      <c r="N14" s="97">
        <f t="shared" si="2"/>
        <v>900</v>
      </c>
    </row>
    <row r="15" spans="1:14">
      <c r="A15" s="17" t="s">
        <v>86</v>
      </c>
      <c r="B15" s="25">
        <v>75</v>
      </c>
      <c r="C15" s="25">
        <v>75</v>
      </c>
      <c r="D15" s="25">
        <v>75</v>
      </c>
      <c r="E15" s="25">
        <v>75</v>
      </c>
      <c r="F15" s="25">
        <v>75</v>
      </c>
      <c r="G15" s="25">
        <v>75</v>
      </c>
      <c r="H15" s="27">
        <v>75</v>
      </c>
      <c r="I15" s="27">
        <v>75</v>
      </c>
      <c r="J15" s="27">
        <v>75</v>
      </c>
      <c r="K15" s="27">
        <v>75</v>
      </c>
      <c r="L15" s="27">
        <v>75</v>
      </c>
      <c r="M15" s="27">
        <v>75</v>
      </c>
      <c r="N15" s="97">
        <f t="shared" si="2"/>
        <v>900</v>
      </c>
    </row>
    <row r="16" spans="1:14">
      <c r="A16" s="38" t="s">
        <v>89</v>
      </c>
      <c r="B16" s="24">
        <v>12</v>
      </c>
      <c r="C16" s="24">
        <v>12</v>
      </c>
      <c r="D16" s="24">
        <v>12</v>
      </c>
      <c r="E16" s="24">
        <v>12</v>
      </c>
      <c r="F16" s="24">
        <v>12</v>
      </c>
      <c r="G16" s="24">
        <v>12</v>
      </c>
      <c r="H16" s="27">
        <v>12</v>
      </c>
      <c r="I16" s="27">
        <v>12</v>
      </c>
      <c r="J16" s="27">
        <v>12</v>
      </c>
      <c r="K16" s="27">
        <v>12</v>
      </c>
      <c r="L16" s="27">
        <v>12</v>
      </c>
      <c r="M16" s="27">
        <v>12</v>
      </c>
      <c r="N16" s="97">
        <f t="shared" si="2"/>
        <v>144</v>
      </c>
    </row>
    <row r="17" spans="1:14">
      <c r="A17" s="38"/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97"/>
    </row>
    <row r="18" spans="1:14">
      <c r="A18" s="38" t="s">
        <v>91</v>
      </c>
      <c r="B18" s="27">
        <f>SUM(B10:B16)</f>
        <v>5904</v>
      </c>
      <c r="C18" s="27">
        <f t="shared" ref="C18:M18" si="3">SUM(C10:C17)</f>
        <v>5904</v>
      </c>
      <c r="D18" s="27">
        <f t="shared" si="3"/>
        <v>5904</v>
      </c>
      <c r="E18" s="27">
        <f t="shared" si="3"/>
        <v>5904</v>
      </c>
      <c r="F18" s="27">
        <f t="shared" si="3"/>
        <v>5904</v>
      </c>
      <c r="G18" s="27">
        <f t="shared" si="3"/>
        <v>5904</v>
      </c>
      <c r="H18" s="27">
        <f t="shared" si="3"/>
        <v>7728</v>
      </c>
      <c r="I18" s="27">
        <f t="shared" si="3"/>
        <v>7728</v>
      </c>
      <c r="J18" s="27">
        <f t="shared" si="3"/>
        <v>7728</v>
      </c>
      <c r="K18" s="27">
        <f t="shared" si="3"/>
        <v>7728</v>
      </c>
      <c r="L18" s="27">
        <f t="shared" si="3"/>
        <v>7728</v>
      </c>
      <c r="M18" s="27">
        <f t="shared" si="3"/>
        <v>7728</v>
      </c>
      <c r="N18" s="97">
        <f>SUM(B18:M18)</f>
        <v>81792</v>
      </c>
    </row>
    <row r="19" spans="1:14">
      <c r="A19" s="38"/>
      <c r="B19" s="27"/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97"/>
    </row>
    <row r="20" spans="1:14">
      <c r="A20" s="38" t="s">
        <v>32</v>
      </c>
      <c r="B20" s="27">
        <f>B7-B18</f>
        <v>6576</v>
      </c>
      <c r="C20" s="27">
        <f t="shared" ref="C20:M20" si="4">C7-C18</f>
        <v>6576</v>
      </c>
      <c r="D20" s="27">
        <f t="shared" si="4"/>
        <v>6576</v>
      </c>
      <c r="E20" s="27">
        <f t="shared" si="4"/>
        <v>6576</v>
      </c>
      <c r="F20" s="27">
        <f t="shared" si="4"/>
        <v>6576</v>
      </c>
      <c r="G20" s="27">
        <f t="shared" si="4"/>
        <v>6576</v>
      </c>
      <c r="H20" s="27">
        <f t="shared" si="4"/>
        <v>8912</v>
      </c>
      <c r="I20" s="27">
        <f t="shared" si="4"/>
        <v>8912</v>
      </c>
      <c r="J20" s="27">
        <f t="shared" si="4"/>
        <v>8912</v>
      </c>
      <c r="K20" s="27">
        <f t="shared" si="4"/>
        <v>8912</v>
      </c>
      <c r="L20" s="27">
        <f t="shared" si="4"/>
        <v>8912</v>
      </c>
      <c r="M20" s="27">
        <f t="shared" si="4"/>
        <v>8912</v>
      </c>
      <c r="N20" s="97">
        <f>SUM(B20:M20)</f>
        <v>92928</v>
      </c>
    </row>
    <row r="21" spans="1:14">
      <c r="A21" s="41">
        <v>0.12</v>
      </c>
      <c r="B21" s="39">
        <f>(B20*A21)</f>
        <v>789.12</v>
      </c>
      <c r="C21" s="39">
        <f>(C20*A21)</f>
        <v>789.12</v>
      </c>
      <c r="D21" s="27">
        <f>(D20*A21)</f>
        <v>789.12</v>
      </c>
      <c r="E21" s="27">
        <f>(E20*A21)</f>
        <v>789.12</v>
      </c>
      <c r="F21" s="27">
        <f>(F20*A21)</f>
        <v>789.12</v>
      </c>
      <c r="G21" s="27">
        <f>(G20*A21)</f>
        <v>789.12</v>
      </c>
      <c r="H21" s="27">
        <f>(H20*A21)</f>
        <v>1069.44</v>
      </c>
      <c r="I21" s="27">
        <f>(I20*A21)</f>
        <v>1069.44</v>
      </c>
      <c r="J21" s="27">
        <f>(J20*A21)</f>
        <v>1069.44</v>
      </c>
      <c r="K21" s="27">
        <f>(K20*A21)</f>
        <v>1069.44</v>
      </c>
      <c r="L21" s="27">
        <f>(L20*A21)</f>
        <v>1069.44</v>
      </c>
      <c r="M21" s="27">
        <f>(M20*A21)</f>
        <v>1069.44</v>
      </c>
      <c r="N21" s="97">
        <f>SUM(B21:M21)</f>
        <v>11151.360000000002</v>
      </c>
    </row>
    <row r="22" spans="1:14">
      <c r="A22" s="38" t="s">
        <v>29</v>
      </c>
      <c r="B22" s="27">
        <f>(B20-B21)</f>
        <v>5786.88</v>
      </c>
      <c r="C22" s="27">
        <f>(C20-C21)</f>
        <v>5786.88</v>
      </c>
      <c r="D22" s="27">
        <f t="shared" ref="D22:F22" si="5">(D20-D21)</f>
        <v>5786.88</v>
      </c>
      <c r="E22" s="27">
        <f t="shared" si="5"/>
        <v>5786.88</v>
      </c>
      <c r="F22" s="27">
        <f t="shared" si="5"/>
        <v>5786.88</v>
      </c>
      <c r="G22" s="27">
        <f t="shared" ref="G22" si="6">(G20-G21)</f>
        <v>5786.88</v>
      </c>
      <c r="H22" s="27">
        <f t="shared" ref="H22" si="7">(H20-H21)</f>
        <v>7842.5599999999995</v>
      </c>
      <c r="I22" s="27">
        <f t="shared" ref="I22" si="8">(I20-I21)</f>
        <v>7842.5599999999995</v>
      </c>
      <c r="J22" s="27">
        <f t="shared" ref="J22" si="9">(J20-J21)</f>
        <v>7842.5599999999995</v>
      </c>
      <c r="K22" s="27">
        <f t="shared" ref="K22" si="10">(K20-K21)</f>
        <v>7842.5599999999995</v>
      </c>
      <c r="L22" s="27">
        <f t="shared" ref="L22" si="11">(L20-L21)</f>
        <v>7842.5599999999995</v>
      </c>
      <c r="M22" s="27">
        <f t="shared" ref="M22:N22" si="12">(M20-M21)</f>
        <v>7842.5599999999995</v>
      </c>
      <c r="N22" s="97">
        <f t="shared" si="12"/>
        <v>81776.639999999999</v>
      </c>
    </row>
    <row r="23" spans="1:14">
      <c r="A23" s="38" t="s">
        <v>53</v>
      </c>
      <c r="B23" s="41">
        <f>B22/B7</f>
        <v>0.46369230769230768</v>
      </c>
      <c r="C23" s="41">
        <f t="shared" ref="C23:N23" si="13">C22/C7</f>
        <v>0.46369230769230768</v>
      </c>
      <c r="D23" s="41">
        <f t="shared" si="13"/>
        <v>0.46369230769230768</v>
      </c>
      <c r="E23" s="41">
        <f t="shared" si="13"/>
        <v>0.46369230769230768</v>
      </c>
      <c r="F23" s="41">
        <f t="shared" si="13"/>
        <v>0.46369230769230768</v>
      </c>
      <c r="G23" s="41">
        <f t="shared" si="13"/>
        <v>0.46369230769230768</v>
      </c>
      <c r="H23" s="41">
        <f t="shared" si="13"/>
        <v>0.47130769230769226</v>
      </c>
      <c r="I23" s="41">
        <f t="shared" si="13"/>
        <v>0.47130769230769226</v>
      </c>
      <c r="J23" s="41">
        <f t="shared" si="13"/>
        <v>0.47130769230769226</v>
      </c>
      <c r="K23" s="41">
        <f t="shared" si="13"/>
        <v>0.47130769230769226</v>
      </c>
      <c r="L23" s="41">
        <f t="shared" si="13"/>
        <v>0.47130769230769226</v>
      </c>
      <c r="M23" s="41">
        <f t="shared" si="13"/>
        <v>0.47130769230769226</v>
      </c>
      <c r="N23" s="41">
        <f t="shared" si="13"/>
        <v>0.46804395604395604</v>
      </c>
    </row>
    <row r="24" spans="1:14">
      <c r="A24" s="22"/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</row>
    <row r="25" spans="1:14">
      <c r="A25" s="23"/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</row>
    <row r="26" spans="1:14">
      <c r="A26" s="35" t="s">
        <v>100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B61886-7D71-DF43-AAF6-B26B3FE34E2A}">
  <dimension ref="A1:R33"/>
  <sheetViews>
    <sheetView topLeftCell="A13" zoomScale="110" zoomScaleNormal="110" workbookViewId="0">
      <selection activeCell="B7" sqref="B7"/>
    </sheetView>
  </sheetViews>
  <sheetFormatPr defaultColWidth="11.19921875" defaultRowHeight="15.6"/>
  <cols>
    <col min="1" max="1" width="23.3984375" style="88" customWidth="1"/>
    <col min="2" max="2" width="10.59765625" style="89" customWidth="1"/>
    <col min="3" max="3" width="9.8984375" style="89" customWidth="1"/>
    <col min="4" max="4" width="9.69921875" style="89" customWidth="1"/>
    <col min="5" max="5" width="9.3984375" style="89" customWidth="1"/>
    <col min="6" max="6" width="10.19921875" style="89" customWidth="1"/>
    <col min="7" max="7" width="10.69921875" style="89" customWidth="1"/>
    <col min="8" max="8" width="10.09765625" style="89" customWidth="1"/>
    <col min="9" max="9" width="11.19921875" style="89"/>
    <col min="10" max="10" width="10.69921875" style="89" customWidth="1"/>
    <col min="11" max="11" width="11.19921875" style="89"/>
    <col min="12" max="12" width="10.69921875" style="89" customWidth="1"/>
    <col min="13" max="13" width="10.796875" style="89" customWidth="1"/>
    <col min="14" max="14" width="11.19921875" style="65"/>
    <col min="15" max="18" width="11.19921875" style="26"/>
  </cols>
  <sheetData>
    <row r="1" spans="1:13" ht="18">
      <c r="A1" s="66" t="s">
        <v>3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</row>
    <row r="2" spans="1:13">
      <c r="A2" s="78"/>
      <c r="B2" s="47" t="s">
        <v>8</v>
      </c>
      <c r="C2" s="47" t="s">
        <v>9</v>
      </c>
      <c r="D2" s="47" t="s">
        <v>10</v>
      </c>
      <c r="E2" s="47" t="s">
        <v>11</v>
      </c>
      <c r="F2" s="47" t="s">
        <v>12</v>
      </c>
      <c r="G2" s="47" t="s">
        <v>13</v>
      </c>
      <c r="H2" s="47" t="s">
        <v>14</v>
      </c>
      <c r="I2" s="47" t="s">
        <v>15</v>
      </c>
      <c r="J2" s="47" t="s">
        <v>16</v>
      </c>
      <c r="K2" s="47" t="s">
        <v>17</v>
      </c>
      <c r="L2" s="47" t="s">
        <v>18</v>
      </c>
      <c r="M2" s="47" t="s">
        <v>19</v>
      </c>
    </row>
    <row r="3" spans="1:13">
      <c r="A3" s="46" t="s">
        <v>73</v>
      </c>
      <c r="B3" s="67">
        <v>0</v>
      </c>
      <c r="C3" s="67">
        <f>B29</f>
        <v>1724</v>
      </c>
      <c r="D3" s="67">
        <f t="shared" ref="D3:M3" si="0">C29</f>
        <v>3448</v>
      </c>
      <c r="E3" s="67">
        <f t="shared" si="0"/>
        <v>5172</v>
      </c>
      <c r="F3" s="67">
        <f t="shared" si="0"/>
        <v>6896</v>
      </c>
      <c r="G3" s="67">
        <f t="shared" si="0"/>
        <v>8620</v>
      </c>
      <c r="H3" s="67">
        <f t="shared" si="0"/>
        <v>10344</v>
      </c>
      <c r="I3" s="67">
        <f t="shared" si="0"/>
        <v>13236</v>
      </c>
      <c r="J3" s="67">
        <f t="shared" si="0"/>
        <v>16128</v>
      </c>
      <c r="K3" s="67">
        <f t="shared" si="0"/>
        <v>19020</v>
      </c>
      <c r="L3" s="67">
        <f t="shared" si="0"/>
        <v>21912</v>
      </c>
      <c r="M3" s="67">
        <f t="shared" si="0"/>
        <v>24804</v>
      </c>
    </row>
    <row r="4" spans="1:13">
      <c r="A4" s="16"/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</row>
    <row r="5" spans="1:13">
      <c r="A5" s="46" t="s">
        <v>36</v>
      </c>
      <c r="B5" s="76"/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</row>
    <row r="6" spans="1:13">
      <c r="A6" s="16" t="s">
        <v>74</v>
      </c>
      <c r="B6" s="76">
        <v>0</v>
      </c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</row>
    <row r="7" spans="1:13">
      <c r="A7" s="16" t="s">
        <v>35</v>
      </c>
      <c r="B7" s="76">
        <f>'Income Statement Year 1 '!B7</f>
        <v>4160</v>
      </c>
      <c r="C7" s="76">
        <f>'Income Statement Year 1 '!C7</f>
        <v>4160</v>
      </c>
      <c r="D7" s="76">
        <f>'Income Statement Year 1 '!D7</f>
        <v>4160</v>
      </c>
      <c r="E7" s="76">
        <f>'Income Statement Year 1 '!E7</f>
        <v>4160</v>
      </c>
      <c r="F7" s="76">
        <f>'Income Statement Year 1 '!F7</f>
        <v>4160</v>
      </c>
      <c r="G7" s="76">
        <f>'Income Statement Year 1 '!G7</f>
        <v>4160</v>
      </c>
      <c r="H7" s="76">
        <f>'Income Statement Year 1 '!H7</f>
        <v>6240</v>
      </c>
      <c r="I7" s="76">
        <f>'Income Statement Year 1 '!I7</f>
        <v>6240</v>
      </c>
      <c r="J7" s="76">
        <f>'Income Statement Year 1 '!J7</f>
        <v>6240</v>
      </c>
      <c r="K7" s="76">
        <f>'Income Statement Year 1 '!K7</f>
        <v>6240</v>
      </c>
      <c r="L7" s="76">
        <f>'Income Statement Year 1 '!L7</f>
        <v>6240</v>
      </c>
      <c r="M7" s="76">
        <f>'Income Statement Year 1 '!M7</f>
        <v>6240</v>
      </c>
    </row>
    <row r="8" spans="1:13">
      <c r="A8" s="16" t="s">
        <v>37</v>
      </c>
      <c r="B8" s="76">
        <f t="shared" ref="B8:M8" si="1">SUM(B3:B7)</f>
        <v>4160</v>
      </c>
      <c r="C8" s="76">
        <f t="shared" si="1"/>
        <v>5884</v>
      </c>
      <c r="D8" s="76">
        <f t="shared" si="1"/>
        <v>7608</v>
      </c>
      <c r="E8" s="76">
        <f t="shared" si="1"/>
        <v>9332</v>
      </c>
      <c r="F8" s="76">
        <f t="shared" si="1"/>
        <v>11056</v>
      </c>
      <c r="G8" s="76">
        <f t="shared" si="1"/>
        <v>12780</v>
      </c>
      <c r="H8" s="76">
        <f t="shared" si="1"/>
        <v>16584</v>
      </c>
      <c r="I8" s="76">
        <f t="shared" si="1"/>
        <v>19476</v>
      </c>
      <c r="J8" s="76">
        <f t="shared" si="1"/>
        <v>22368</v>
      </c>
      <c r="K8" s="76">
        <f t="shared" si="1"/>
        <v>25260</v>
      </c>
      <c r="L8" s="76">
        <f t="shared" si="1"/>
        <v>28152</v>
      </c>
      <c r="M8" s="76">
        <f t="shared" si="1"/>
        <v>31044</v>
      </c>
    </row>
    <row r="9" spans="1:13">
      <c r="A9" s="16"/>
      <c r="B9" s="76"/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</row>
    <row r="10" spans="1:13" ht="28.8">
      <c r="A10" s="70" t="s">
        <v>43</v>
      </c>
      <c r="B10" s="67">
        <f>B8</f>
        <v>4160</v>
      </c>
      <c r="C10" s="67">
        <f t="shared" ref="C10:M10" si="2">C8</f>
        <v>5884</v>
      </c>
      <c r="D10" s="67">
        <f t="shared" si="2"/>
        <v>7608</v>
      </c>
      <c r="E10" s="67">
        <f t="shared" si="2"/>
        <v>9332</v>
      </c>
      <c r="F10" s="67">
        <f t="shared" si="2"/>
        <v>11056</v>
      </c>
      <c r="G10" s="67">
        <f t="shared" si="2"/>
        <v>12780</v>
      </c>
      <c r="H10" s="67">
        <f t="shared" si="2"/>
        <v>16584</v>
      </c>
      <c r="I10" s="67">
        <f t="shared" si="2"/>
        <v>19476</v>
      </c>
      <c r="J10" s="67">
        <f t="shared" si="2"/>
        <v>22368</v>
      </c>
      <c r="K10" s="67">
        <f t="shared" si="2"/>
        <v>25260</v>
      </c>
      <c r="L10" s="67">
        <f t="shared" si="2"/>
        <v>28152</v>
      </c>
      <c r="M10" s="67">
        <f t="shared" si="2"/>
        <v>31044</v>
      </c>
    </row>
    <row r="11" spans="1:13">
      <c r="A11" s="16"/>
      <c r="B11" s="76"/>
      <c r="C11" s="76"/>
      <c r="D11" s="76"/>
      <c r="E11" s="76"/>
      <c r="F11" s="76"/>
      <c r="G11" s="76"/>
      <c r="H11" s="76"/>
      <c r="I11" s="76"/>
      <c r="J11" s="76"/>
      <c r="K11" s="76"/>
      <c r="L11" s="76"/>
      <c r="M11" s="76"/>
    </row>
    <row r="12" spans="1:13">
      <c r="A12" s="16" t="s">
        <v>38</v>
      </c>
      <c r="B12" s="76"/>
      <c r="C12" s="76"/>
      <c r="D12" s="76"/>
      <c r="E12" s="76"/>
      <c r="F12" s="76"/>
      <c r="G12" s="76"/>
      <c r="H12" s="76"/>
      <c r="I12" s="76"/>
      <c r="J12" s="76"/>
      <c r="K12" s="76"/>
      <c r="L12" s="76"/>
      <c r="M12" s="76"/>
    </row>
    <row r="13" spans="1:13">
      <c r="A13" s="16" t="s">
        <v>28</v>
      </c>
      <c r="B13" s="76">
        <v>1824</v>
      </c>
      <c r="C13" s="76">
        <v>1824</v>
      </c>
      <c r="D13" s="76">
        <v>1824</v>
      </c>
      <c r="E13" s="76">
        <v>1824</v>
      </c>
      <c r="F13" s="76">
        <v>1824</v>
      </c>
      <c r="G13" s="76">
        <v>1824</v>
      </c>
      <c r="H13" s="76">
        <v>2736</v>
      </c>
      <c r="I13" s="76">
        <v>2736</v>
      </c>
      <c r="J13" s="76">
        <v>2736</v>
      </c>
      <c r="K13" s="76">
        <v>2736</v>
      </c>
      <c r="L13" s="76">
        <v>2736</v>
      </c>
      <c r="M13" s="76">
        <v>2736</v>
      </c>
    </row>
    <row r="14" spans="1:13">
      <c r="A14" s="16" t="s">
        <v>51</v>
      </c>
      <c r="B14" s="76">
        <v>200</v>
      </c>
      <c r="C14" s="76">
        <v>200</v>
      </c>
      <c r="D14" s="76">
        <v>200</v>
      </c>
      <c r="E14" s="76">
        <v>200</v>
      </c>
      <c r="F14" s="76">
        <v>200</v>
      </c>
      <c r="G14" s="76">
        <v>200</v>
      </c>
      <c r="H14" s="76">
        <v>200</v>
      </c>
      <c r="I14" s="76">
        <v>200</v>
      </c>
      <c r="J14" s="76">
        <v>200</v>
      </c>
      <c r="K14" s="76">
        <v>200</v>
      </c>
      <c r="L14" s="76">
        <v>200</v>
      </c>
      <c r="M14" s="76">
        <v>200</v>
      </c>
    </row>
    <row r="15" spans="1:13">
      <c r="A15" s="16" t="s">
        <v>50</v>
      </c>
      <c r="B15" s="76">
        <v>100</v>
      </c>
      <c r="C15" s="76">
        <v>100</v>
      </c>
      <c r="D15" s="76">
        <v>100</v>
      </c>
      <c r="E15" s="76">
        <v>100</v>
      </c>
      <c r="F15" s="76">
        <v>100</v>
      </c>
      <c r="G15" s="76">
        <v>100</v>
      </c>
      <c r="H15" s="76">
        <v>100</v>
      </c>
      <c r="I15" s="76">
        <v>100</v>
      </c>
      <c r="J15" s="76">
        <v>100</v>
      </c>
      <c r="K15" s="76">
        <v>100</v>
      </c>
      <c r="L15" s="76">
        <v>100</v>
      </c>
      <c r="M15" s="76">
        <v>100</v>
      </c>
    </row>
    <row r="16" spans="1:13">
      <c r="A16" s="16" t="s">
        <v>77</v>
      </c>
      <c r="B16" s="76">
        <v>100</v>
      </c>
      <c r="C16" s="76">
        <v>100</v>
      </c>
      <c r="D16" s="76">
        <v>100</v>
      </c>
      <c r="E16" s="76">
        <v>100</v>
      </c>
      <c r="F16" s="76">
        <v>100</v>
      </c>
      <c r="G16" s="76">
        <v>100</v>
      </c>
      <c r="H16" s="76">
        <v>100</v>
      </c>
      <c r="I16" s="76">
        <v>100</v>
      </c>
      <c r="J16" s="76">
        <v>100</v>
      </c>
      <c r="K16" s="76">
        <v>100</v>
      </c>
      <c r="L16" s="76">
        <v>100</v>
      </c>
      <c r="M16" s="76">
        <v>100</v>
      </c>
    </row>
    <row r="17" spans="1:13">
      <c r="A17" s="16" t="s">
        <v>78</v>
      </c>
      <c r="B17" s="76">
        <v>125</v>
      </c>
      <c r="C17" s="76">
        <v>125</v>
      </c>
      <c r="D17" s="76">
        <v>125</v>
      </c>
      <c r="E17" s="76">
        <v>125</v>
      </c>
      <c r="F17" s="76">
        <v>125</v>
      </c>
      <c r="G17" s="76">
        <v>125</v>
      </c>
      <c r="H17" s="76">
        <v>125</v>
      </c>
      <c r="I17" s="76">
        <v>125</v>
      </c>
      <c r="J17" s="76">
        <v>125</v>
      </c>
      <c r="K17" s="76">
        <v>125</v>
      </c>
      <c r="L17" s="76">
        <v>125</v>
      </c>
      <c r="M17" s="76">
        <v>125</v>
      </c>
    </row>
    <row r="18" spans="1:13">
      <c r="A18" s="17" t="s">
        <v>86</v>
      </c>
      <c r="B18" s="76">
        <v>75</v>
      </c>
      <c r="C18" s="76">
        <v>75</v>
      </c>
      <c r="D18" s="76">
        <v>75</v>
      </c>
      <c r="E18" s="76">
        <v>75</v>
      </c>
      <c r="F18" s="76">
        <v>75</v>
      </c>
      <c r="G18" s="76">
        <v>75</v>
      </c>
      <c r="H18" s="76">
        <v>75</v>
      </c>
      <c r="I18" s="76">
        <v>75</v>
      </c>
      <c r="J18" s="76">
        <v>75</v>
      </c>
      <c r="K18" s="76">
        <v>75</v>
      </c>
      <c r="L18" s="76">
        <v>75</v>
      </c>
      <c r="M18" s="76">
        <v>75</v>
      </c>
    </row>
    <row r="19" spans="1:13" ht="28.8">
      <c r="A19" s="71" t="s">
        <v>87</v>
      </c>
      <c r="B19" s="76">
        <v>12</v>
      </c>
      <c r="C19" s="76">
        <v>12</v>
      </c>
      <c r="D19" s="76">
        <v>12</v>
      </c>
      <c r="E19" s="76">
        <v>12</v>
      </c>
      <c r="F19" s="76">
        <v>12</v>
      </c>
      <c r="G19" s="76">
        <v>12</v>
      </c>
      <c r="H19" s="76">
        <v>12</v>
      </c>
      <c r="I19" s="76">
        <v>12</v>
      </c>
      <c r="J19" s="76">
        <v>12</v>
      </c>
      <c r="K19" s="76">
        <v>12</v>
      </c>
      <c r="L19" s="76">
        <v>12</v>
      </c>
      <c r="M19" s="76">
        <v>12</v>
      </c>
    </row>
    <row r="20" spans="1:13">
      <c r="A20" s="18" t="s">
        <v>39</v>
      </c>
      <c r="B20" s="76">
        <f t="shared" ref="B20:M20" si="3">SUM(B13:B19)</f>
        <v>2436</v>
      </c>
      <c r="C20" s="76">
        <f t="shared" si="3"/>
        <v>2436</v>
      </c>
      <c r="D20" s="76">
        <f t="shared" si="3"/>
        <v>2436</v>
      </c>
      <c r="E20" s="76">
        <f t="shared" si="3"/>
        <v>2436</v>
      </c>
      <c r="F20" s="76">
        <f t="shared" si="3"/>
        <v>2436</v>
      </c>
      <c r="G20" s="76">
        <f t="shared" si="3"/>
        <v>2436</v>
      </c>
      <c r="H20" s="76">
        <f t="shared" si="3"/>
        <v>3348</v>
      </c>
      <c r="I20" s="76">
        <f t="shared" si="3"/>
        <v>3348</v>
      </c>
      <c r="J20" s="76">
        <f t="shared" si="3"/>
        <v>3348</v>
      </c>
      <c r="K20" s="76">
        <f t="shared" si="3"/>
        <v>3348</v>
      </c>
      <c r="L20" s="76">
        <f t="shared" si="3"/>
        <v>3348</v>
      </c>
      <c r="M20" s="76">
        <f t="shared" si="3"/>
        <v>3348</v>
      </c>
    </row>
    <row r="21" spans="1:13">
      <c r="A21" s="87"/>
      <c r="B21" s="76"/>
      <c r="C21" s="76"/>
      <c r="D21" s="76"/>
      <c r="E21" s="76"/>
      <c r="F21" s="76"/>
      <c r="G21" s="76"/>
      <c r="H21" s="76"/>
      <c r="I21" s="76"/>
      <c r="J21" s="76"/>
      <c r="K21" s="76"/>
      <c r="L21" s="76"/>
      <c r="M21" s="76"/>
    </row>
    <row r="22" spans="1:13">
      <c r="A22" s="16" t="s">
        <v>40</v>
      </c>
      <c r="B22" s="76">
        <f>B20</f>
        <v>2436</v>
      </c>
      <c r="C22" s="76">
        <f t="shared" ref="C22:M22" si="4">C20</f>
        <v>2436</v>
      </c>
      <c r="D22" s="76">
        <f t="shared" si="4"/>
        <v>2436</v>
      </c>
      <c r="E22" s="76">
        <f t="shared" si="4"/>
        <v>2436</v>
      </c>
      <c r="F22" s="76">
        <f t="shared" si="4"/>
        <v>2436</v>
      </c>
      <c r="G22" s="76">
        <f t="shared" si="4"/>
        <v>2436</v>
      </c>
      <c r="H22" s="76">
        <f t="shared" si="4"/>
        <v>3348</v>
      </c>
      <c r="I22" s="76">
        <f t="shared" si="4"/>
        <v>3348</v>
      </c>
      <c r="J22" s="76">
        <f t="shared" si="4"/>
        <v>3348</v>
      </c>
      <c r="K22" s="76">
        <f t="shared" si="4"/>
        <v>3348</v>
      </c>
      <c r="L22" s="76">
        <f t="shared" si="4"/>
        <v>3348</v>
      </c>
      <c r="M22" s="76">
        <f t="shared" si="4"/>
        <v>3348</v>
      </c>
    </row>
    <row r="23" spans="1:13">
      <c r="A23" s="87"/>
      <c r="B23" s="76"/>
      <c r="C23" s="76"/>
      <c r="D23" s="76"/>
      <c r="E23" s="76"/>
      <c r="F23" s="76"/>
      <c r="G23" s="76"/>
      <c r="H23" s="76"/>
      <c r="I23" s="76"/>
      <c r="J23" s="76"/>
      <c r="K23" s="76"/>
      <c r="L23" s="76"/>
      <c r="M23" s="76"/>
    </row>
    <row r="24" spans="1:13">
      <c r="A24" s="87" t="s">
        <v>41</v>
      </c>
      <c r="B24" s="76">
        <f>B8</f>
        <v>4160</v>
      </c>
      <c r="C24" s="76">
        <f t="shared" ref="C24:M24" si="5">C8</f>
        <v>5884</v>
      </c>
      <c r="D24" s="76">
        <f t="shared" si="5"/>
        <v>7608</v>
      </c>
      <c r="E24" s="76">
        <f t="shared" si="5"/>
        <v>9332</v>
      </c>
      <c r="F24" s="76">
        <f t="shared" si="5"/>
        <v>11056</v>
      </c>
      <c r="G24" s="76">
        <f t="shared" si="5"/>
        <v>12780</v>
      </c>
      <c r="H24" s="76">
        <f t="shared" si="5"/>
        <v>16584</v>
      </c>
      <c r="I24" s="76">
        <f t="shared" si="5"/>
        <v>19476</v>
      </c>
      <c r="J24" s="76">
        <f t="shared" si="5"/>
        <v>22368</v>
      </c>
      <c r="K24" s="76">
        <f t="shared" si="5"/>
        <v>25260</v>
      </c>
      <c r="L24" s="76">
        <f t="shared" si="5"/>
        <v>28152</v>
      </c>
      <c r="M24" s="76">
        <f t="shared" si="5"/>
        <v>31044</v>
      </c>
    </row>
    <row r="25" spans="1:13">
      <c r="A25" s="87" t="s">
        <v>42</v>
      </c>
      <c r="B25" s="76">
        <f>B20</f>
        <v>2436</v>
      </c>
      <c r="C25" s="76">
        <f t="shared" ref="C25:M25" si="6">C22</f>
        <v>2436</v>
      </c>
      <c r="D25" s="76">
        <f t="shared" si="6"/>
        <v>2436</v>
      </c>
      <c r="E25" s="76">
        <f t="shared" si="6"/>
        <v>2436</v>
      </c>
      <c r="F25" s="76">
        <f t="shared" si="6"/>
        <v>2436</v>
      </c>
      <c r="G25" s="76">
        <f t="shared" si="6"/>
        <v>2436</v>
      </c>
      <c r="H25" s="76">
        <f t="shared" si="6"/>
        <v>3348</v>
      </c>
      <c r="I25" s="76">
        <f t="shared" si="6"/>
        <v>3348</v>
      </c>
      <c r="J25" s="76">
        <f t="shared" si="6"/>
        <v>3348</v>
      </c>
      <c r="K25" s="76">
        <f t="shared" si="6"/>
        <v>3348</v>
      </c>
      <c r="L25" s="76">
        <f t="shared" si="6"/>
        <v>3348</v>
      </c>
      <c r="M25" s="76">
        <f t="shared" si="6"/>
        <v>3348</v>
      </c>
    </row>
    <row r="26" spans="1:13">
      <c r="A26" s="87"/>
      <c r="B26" s="76"/>
      <c r="C26" s="76"/>
      <c r="D26" s="76"/>
      <c r="E26" s="76"/>
      <c r="F26" s="76"/>
      <c r="G26" s="76"/>
      <c r="H26" s="76"/>
      <c r="I26" s="76"/>
      <c r="J26" s="76"/>
      <c r="K26" s="76"/>
      <c r="L26" s="76"/>
      <c r="M26" s="76"/>
    </row>
    <row r="27" spans="1:13">
      <c r="A27" s="16" t="s">
        <v>44</v>
      </c>
      <c r="B27" s="76">
        <f>B24-B25</f>
        <v>1724</v>
      </c>
      <c r="C27" s="76">
        <f t="shared" ref="C27:M27" si="7">C24-C25</f>
        <v>3448</v>
      </c>
      <c r="D27" s="76">
        <f t="shared" si="7"/>
        <v>5172</v>
      </c>
      <c r="E27" s="76">
        <f t="shared" si="7"/>
        <v>6896</v>
      </c>
      <c r="F27" s="76">
        <f t="shared" si="7"/>
        <v>8620</v>
      </c>
      <c r="G27" s="76">
        <f t="shared" si="7"/>
        <v>10344</v>
      </c>
      <c r="H27" s="76">
        <f t="shared" si="7"/>
        <v>13236</v>
      </c>
      <c r="I27" s="76">
        <f t="shared" si="7"/>
        <v>16128</v>
      </c>
      <c r="J27" s="76">
        <f t="shared" si="7"/>
        <v>19020</v>
      </c>
      <c r="K27" s="76">
        <f t="shared" si="7"/>
        <v>21912</v>
      </c>
      <c r="L27" s="76">
        <f t="shared" si="7"/>
        <v>24804</v>
      </c>
      <c r="M27" s="76">
        <f t="shared" si="7"/>
        <v>27696</v>
      </c>
    </row>
    <row r="28" spans="1:13">
      <c r="A28" s="87" t="s">
        <v>45</v>
      </c>
      <c r="B28" s="76">
        <f>B6</f>
        <v>0</v>
      </c>
      <c r="C28" s="76">
        <v>0</v>
      </c>
      <c r="D28" s="76">
        <v>0</v>
      </c>
      <c r="E28" s="76">
        <v>0</v>
      </c>
      <c r="F28" s="76">
        <v>0</v>
      </c>
      <c r="G28" s="76">
        <v>0</v>
      </c>
      <c r="H28" s="76">
        <v>0</v>
      </c>
      <c r="I28" s="76">
        <v>0</v>
      </c>
      <c r="J28" s="76">
        <v>0</v>
      </c>
      <c r="K28" s="76">
        <v>0</v>
      </c>
      <c r="L28" s="76">
        <v>0</v>
      </c>
      <c r="M28" s="76">
        <v>0</v>
      </c>
    </row>
    <row r="29" spans="1:13">
      <c r="A29" s="46" t="s">
        <v>46</v>
      </c>
      <c r="B29" s="67">
        <f>B27-B28</f>
        <v>1724</v>
      </c>
      <c r="C29" s="67">
        <f t="shared" ref="C29:M29" si="8">C27-C28</f>
        <v>3448</v>
      </c>
      <c r="D29" s="67">
        <f t="shared" si="8"/>
        <v>5172</v>
      </c>
      <c r="E29" s="67">
        <f t="shared" si="8"/>
        <v>6896</v>
      </c>
      <c r="F29" s="67">
        <f t="shared" si="8"/>
        <v>8620</v>
      </c>
      <c r="G29" s="67">
        <f t="shared" si="8"/>
        <v>10344</v>
      </c>
      <c r="H29" s="67">
        <f t="shared" si="8"/>
        <v>13236</v>
      </c>
      <c r="I29" s="67">
        <f t="shared" si="8"/>
        <v>16128</v>
      </c>
      <c r="J29" s="67">
        <f t="shared" si="8"/>
        <v>19020</v>
      </c>
      <c r="K29" s="67">
        <f t="shared" si="8"/>
        <v>21912</v>
      </c>
      <c r="L29" s="67">
        <f t="shared" si="8"/>
        <v>24804</v>
      </c>
      <c r="M29" s="67">
        <f t="shared" si="8"/>
        <v>27696</v>
      </c>
    </row>
    <row r="33" spans="3:3">
      <c r="C33" s="45"/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6BF850-74DF-2845-BA78-466C00D9CB41}">
  <dimension ref="A1:V32"/>
  <sheetViews>
    <sheetView topLeftCell="A14" zoomScale="110" zoomScaleNormal="110" workbookViewId="0">
      <selection activeCell="A34" sqref="A34"/>
    </sheetView>
  </sheetViews>
  <sheetFormatPr defaultColWidth="11.19921875" defaultRowHeight="15.6"/>
  <cols>
    <col min="1" max="1" width="24.09765625" style="79" customWidth="1"/>
    <col min="2" max="14" width="11.19921875" style="83"/>
    <col min="15" max="18" width="11.19921875" style="15"/>
    <col min="19" max="22" width="11.19921875" style="7"/>
  </cols>
  <sheetData>
    <row r="1" spans="1:13" ht="18">
      <c r="A1" s="72" t="s">
        <v>81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</row>
    <row r="2" spans="1:13">
      <c r="A2" s="78"/>
      <c r="B2" s="68" t="s">
        <v>79</v>
      </c>
      <c r="C2" s="68" t="s">
        <v>82</v>
      </c>
      <c r="D2" s="68" t="s">
        <v>10</v>
      </c>
      <c r="E2" s="68" t="s">
        <v>11</v>
      </c>
      <c r="F2" s="68" t="s">
        <v>12</v>
      </c>
      <c r="G2" s="68" t="s">
        <v>13</v>
      </c>
      <c r="H2" s="68" t="s">
        <v>14</v>
      </c>
      <c r="I2" s="68" t="s">
        <v>15</v>
      </c>
      <c r="J2" s="68" t="s">
        <v>16</v>
      </c>
      <c r="K2" s="68" t="s">
        <v>17</v>
      </c>
      <c r="L2" s="68" t="s">
        <v>18</v>
      </c>
      <c r="M2" s="68" t="s">
        <v>19</v>
      </c>
    </row>
    <row r="3" spans="1:13" ht="19.2" customHeight="1">
      <c r="A3" s="69" t="s">
        <v>73</v>
      </c>
      <c r="B3" s="90">
        <f>'Cash Flow Year 1 '!M29</f>
        <v>27696</v>
      </c>
      <c r="C3" s="90">
        <f>B29</f>
        <v>30668</v>
      </c>
      <c r="D3" s="90">
        <f t="shared" ref="D3:M3" si="0">C29</f>
        <v>33640</v>
      </c>
      <c r="E3" s="90">
        <f t="shared" si="0"/>
        <v>36612</v>
      </c>
      <c r="F3" s="90">
        <f t="shared" si="0"/>
        <v>39584</v>
      </c>
      <c r="G3" s="90">
        <f t="shared" si="0"/>
        <v>42556</v>
      </c>
      <c r="H3" s="90">
        <f t="shared" si="0"/>
        <v>45528</v>
      </c>
      <c r="I3" s="90">
        <f t="shared" si="0"/>
        <v>52004</v>
      </c>
      <c r="J3" s="90">
        <f t="shared" si="0"/>
        <v>58480</v>
      </c>
      <c r="K3" s="90">
        <f t="shared" si="0"/>
        <v>64956</v>
      </c>
      <c r="L3" s="90">
        <f t="shared" si="0"/>
        <v>71432</v>
      </c>
      <c r="M3" s="90">
        <f t="shared" si="0"/>
        <v>77908</v>
      </c>
    </row>
    <row r="4" spans="1:13">
      <c r="A4" s="78"/>
      <c r="B4" s="81"/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</row>
    <row r="5" spans="1:13">
      <c r="A5" s="78" t="s">
        <v>36</v>
      </c>
      <c r="B5" s="81"/>
      <c r="C5" s="81"/>
      <c r="D5" s="81"/>
      <c r="E5" s="81"/>
      <c r="F5" s="81"/>
      <c r="G5" s="81"/>
      <c r="H5" s="81"/>
      <c r="I5" s="81"/>
      <c r="J5" s="81"/>
      <c r="K5" s="81"/>
      <c r="L5" s="81"/>
      <c r="M5" s="81"/>
    </row>
    <row r="6" spans="1:13">
      <c r="A6" s="78" t="s">
        <v>74</v>
      </c>
      <c r="B6" s="81">
        <v>0</v>
      </c>
      <c r="C6" s="81">
        <v>0</v>
      </c>
      <c r="D6" s="81">
        <v>0</v>
      </c>
      <c r="E6" s="81">
        <v>0</v>
      </c>
      <c r="F6" s="81">
        <v>0</v>
      </c>
      <c r="G6" s="81">
        <v>0</v>
      </c>
      <c r="H6" s="81">
        <v>0</v>
      </c>
      <c r="I6" s="81">
        <v>0</v>
      </c>
      <c r="J6" s="81">
        <v>0</v>
      </c>
      <c r="K6" s="81">
        <v>0</v>
      </c>
      <c r="L6" s="81">
        <v>0</v>
      </c>
      <c r="M6" s="81">
        <v>0</v>
      </c>
    </row>
    <row r="7" spans="1:13">
      <c r="A7" s="78" t="s">
        <v>35</v>
      </c>
      <c r="B7" s="81">
        <f>'Income Statement Year 2 '!B7</f>
        <v>6240</v>
      </c>
      <c r="C7" s="81">
        <f>'Income Statement Year 2 '!C7</f>
        <v>6240</v>
      </c>
      <c r="D7" s="81">
        <f>'Income Statement Year 2 '!D7</f>
        <v>6240</v>
      </c>
      <c r="E7" s="81">
        <f>'Income Statement Year 2 '!E7</f>
        <v>6240</v>
      </c>
      <c r="F7" s="81">
        <f>'Income Statement Year 2 '!F7</f>
        <v>6240</v>
      </c>
      <c r="G7" s="81">
        <f>'Income Statement Year 2 '!G7</f>
        <v>6240</v>
      </c>
      <c r="H7" s="81">
        <f>'Income Statement Year 2 '!H7</f>
        <v>12480</v>
      </c>
      <c r="I7" s="81">
        <f>'Income Statement Year 2 '!I7</f>
        <v>12480</v>
      </c>
      <c r="J7" s="81">
        <f>'Income Statement Year 2 '!J7</f>
        <v>12480</v>
      </c>
      <c r="K7" s="81">
        <f>'Income Statement Year 2 '!K7</f>
        <v>12480</v>
      </c>
      <c r="L7" s="81">
        <f>'Income Statement Year 2 '!L7</f>
        <v>12480</v>
      </c>
      <c r="M7" s="81">
        <f>'Income Statement Year 2 '!M7</f>
        <v>12480</v>
      </c>
    </row>
    <row r="8" spans="1:13">
      <c r="A8" s="78" t="s">
        <v>37</v>
      </c>
      <c r="B8" s="81">
        <f t="shared" ref="B8:G8" si="1">SUM(B3:B7)</f>
        <v>33936</v>
      </c>
      <c r="C8" s="81">
        <f t="shared" si="1"/>
        <v>36908</v>
      </c>
      <c r="D8" s="81">
        <f t="shared" si="1"/>
        <v>39880</v>
      </c>
      <c r="E8" s="81">
        <f t="shared" si="1"/>
        <v>42852</v>
      </c>
      <c r="F8" s="81">
        <f t="shared" si="1"/>
        <v>45824</v>
      </c>
      <c r="G8" s="81">
        <f t="shared" si="1"/>
        <v>48796</v>
      </c>
      <c r="H8" s="81">
        <f t="shared" ref="H8:M8" si="2">SUM(H3:H7)</f>
        <v>58008</v>
      </c>
      <c r="I8" s="81">
        <f t="shared" si="2"/>
        <v>64484</v>
      </c>
      <c r="J8" s="81">
        <f t="shared" si="2"/>
        <v>70960</v>
      </c>
      <c r="K8" s="81">
        <f t="shared" si="2"/>
        <v>77436</v>
      </c>
      <c r="L8" s="81">
        <f t="shared" si="2"/>
        <v>83912</v>
      </c>
      <c r="M8" s="81">
        <f t="shared" si="2"/>
        <v>90388</v>
      </c>
    </row>
    <row r="9" spans="1:13">
      <c r="A9" s="78"/>
      <c r="B9" s="81"/>
      <c r="C9" s="81"/>
      <c r="D9" s="81"/>
      <c r="E9" s="81"/>
      <c r="F9" s="81"/>
      <c r="G9" s="81"/>
      <c r="H9" s="81"/>
      <c r="I9" s="81"/>
      <c r="J9" s="81"/>
      <c r="K9" s="81"/>
      <c r="L9" s="81"/>
      <c r="M9" s="81"/>
    </row>
    <row r="10" spans="1:13" ht="28.2" customHeight="1">
      <c r="A10" s="73" t="s">
        <v>43</v>
      </c>
      <c r="B10" s="90">
        <f>B8</f>
        <v>33936</v>
      </c>
      <c r="C10" s="90">
        <f>C8</f>
        <v>36908</v>
      </c>
      <c r="D10" s="90">
        <f t="shared" ref="D10:M10" si="3">D8</f>
        <v>39880</v>
      </c>
      <c r="E10" s="90">
        <f t="shared" si="3"/>
        <v>42852</v>
      </c>
      <c r="F10" s="90">
        <f t="shared" si="3"/>
        <v>45824</v>
      </c>
      <c r="G10" s="90">
        <f t="shared" si="3"/>
        <v>48796</v>
      </c>
      <c r="H10" s="90">
        <f t="shared" si="3"/>
        <v>58008</v>
      </c>
      <c r="I10" s="90">
        <f t="shared" si="3"/>
        <v>64484</v>
      </c>
      <c r="J10" s="90">
        <f t="shared" si="3"/>
        <v>70960</v>
      </c>
      <c r="K10" s="90">
        <f t="shared" si="3"/>
        <v>77436</v>
      </c>
      <c r="L10" s="90">
        <f t="shared" si="3"/>
        <v>83912</v>
      </c>
      <c r="M10" s="90">
        <f t="shared" si="3"/>
        <v>90388</v>
      </c>
    </row>
    <row r="11" spans="1:13">
      <c r="A11" s="78"/>
      <c r="B11" s="81"/>
      <c r="C11" s="81"/>
      <c r="D11" s="81"/>
      <c r="E11" s="81"/>
      <c r="F11" s="81"/>
      <c r="G11" s="81"/>
      <c r="H11" s="81"/>
      <c r="I11" s="81"/>
      <c r="J11" s="81"/>
      <c r="K11" s="81"/>
      <c r="L11" s="81"/>
      <c r="M11" s="81"/>
    </row>
    <row r="12" spans="1:13">
      <c r="A12" s="78" t="s">
        <v>38</v>
      </c>
      <c r="B12" s="81"/>
      <c r="C12" s="81"/>
      <c r="D12" s="81"/>
      <c r="E12" s="81"/>
      <c r="F12" s="81"/>
      <c r="G12" s="81"/>
      <c r="H12" s="81"/>
      <c r="I12" s="81"/>
      <c r="J12" s="81"/>
      <c r="K12" s="81"/>
      <c r="L12" s="81"/>
      <c r="M12" s="81"/>
    </row>
    <row r="13" spans="1:13">
      <c r="A13" s="78" t="s">
        <v>28</v>
      </c>
      <c r="B13" s="81">
        <v>2736</v>
      </c>
      <c r="C13" s="81">
        <v>2736</v>
      </c>
      <c r="D13" s="81">
        <v>2736</v>
      </c>
      <c r="E13" s="81">
        <v>2736</v>
      </c>
      <c r="F13" s="81">
        <v>2736</v>
      </c>
      <c r="G13" s="81">
        <v>2736</v>
      </c>
      <c r="H13" s="81">
        <v>5472</v>
      </c>
      <c r="I13" s="81">
        <v>5472</v>
      </c>
      <c r="J13" s="81">
        <v>5472</v>
      </c>
      <c r="K13" s="81">
        <v>5472</v>
      </c>
      <c r="L13" s="81">
        <v>5472</v>
      </c>
      <c r="M13" s="81">
        <v>5472</v>
      </c>
    </row>
    <row r="14" spans="1:13">
      <c r="A14" s="78" t="s">
        <v>51</v>
      </c>
      <c r="B14" s="81">
        <v>200</v>
      </c>
      <c r="C14" s="81">
        <v>200</v>
      </c>
      <c r="D14" s="81">
        <v>200</v>
      </c>
      <c r="E14" s="81">
        <v>200</v>
      </c>
      <c r="F14" s="81">
        <v>200</v>
      </c>
      <c r="G14" s="81">
        <v>200</v>
      </c>
      <c r="H14" s="81">
        <v>200</v>
      </c>
      <c r="I14" s="81">
        <v>200</v>
      </c>
      <c r="J14" s="81">
        <v>200</v>
      </c>
      <c r="K14" s="81">
        <v>200</v>
      </c>
      <c r="L14" s="81">
        <v>200</v>
      </c>
      <c r="M14" s="81">
        <v>200</v>
      </c>
    </row>
    <row r="15" spans="1:13">
      <c r="A15" s="78" t="s">
        <v>50</v>
      </c>
      <c r="B15" s="81">
        <v>60</v>
      </c>
      <c r="C15" s="81">
        <v>60</v>
      </c>
      <c r="D15" s="81">
        <v>60</v>
      </c>
      <c r="E15" s="81">
        <v>60</v>
      </c>
      <c r="F15" s="81">
        <v>60</v>
      </c>
      <c r="G15" s="81">
        <v>60</v>
      </c>
      <c r="H15" s="81">
        <v>60</v>
      </c>
      <c r="I15" s="81">
        <v>60</v>
      </c>
      <c r="J15" s="81">
        <v>60</v>
      </c>
      <c r="K15" s="81">
        <v>60</v>
      </c>
      <c r="L15" s="81">
        <v>60</v>
      </c>
      <c r="M15" s="81">
        <v>60</v>
      </c>
    </row>
    <row r="16" spans="1:13">
      <c r="A16" s="78" t="s">
        <v>77</v>
      </c>
      <c r="B16" s="81">
        <v>60</v>
      </c>
      <c r="C16" s="81">
        <v>60</v>
      </c>
      <c r="D16" s="81">
        <v>60</v>
      </c>
      <c r="E16" s="81">
        <v>60</v>
      </c>
      <c r="F16" s="81">
        <v>60</v>
      </c>
      <c r="G16" s="81">
        <v>60</v>
      </c>
      <c r="H16" s="81">
        <v>60</v>
      </c>
      <c r="I16" s="81">
        <v>60</v>
      </c>
      <c r="J16" s="81">
        <v>60</v>
      </c>
      <c r="K16" s="81">
        <v>60</v>
      </c>
      <c r="L16" s="81">
        <v>60</v>
      </c>
      <c r="M16" s="81">
        <v>60</v>
      </c>
    </row>
    <row r="17" spans="1:13">
      <c r="A17" s="78" t="s">
        <v>78</v>
      </c>
      <c r="B17" s="81">
        <v>125</v>
      </c>
      <c r="C17" s="81">
        <v>125</v>
      </c>
      <c r="D17" s="81">
        <v>125</v>
      </c>
      <c r="E17" s="81">
        <v>125</v>
      </c>
      <c r="F17" s="81">
        <v>125</v>
      </c>
      <c r="G17" s="81">
        <v>125</v>
      </c>
      <c r="H17" s="81">
        <v>125</v>
      </c>
      <c r="I17" s="81">
        <v>125</v>
      </c>
      <c r="J17" s="81">
        <v>125</v>
      </c>
      <c r="K17" s="81">
        <v>125</v>
      </c>
      <c r="L17" s="81">
        <v>125</v>
      </c>
      <c r="M17" s="81">
        <v>125</v>
      </c>
    </row>
    <row r="18" spans="1:13">
      <c r="A18" s="76" t="s">
        <v>86</v>
      </c>
      <c r="B18" s="76">
        <v>75</v>
      </c>
      <c r="C18" s="76">
        <v>75</v>
      </c>
      <c r="D18" s="76">
        <v>75</v>
      </c>
      <c r="E18" s="76">
        <v>75</v>
      </c>
      <c r="F18" s="76">
        <v>75</v>
      </c>
      <c r="G18" s="76">
        <v>75</v>
      </c>
      <c r="H18" s="76">
        <v>75</v>
      </c>
      <c r="I18" s="76">
        <v>75</v>
      </c>
      <c r="J18" s="76">
        <v>75</v>
      </c>
      <c r="K18" s="76">
        <v>75</v>
      </c>
      <c r="L18" s="76">
        <v>75</v>
      </c>
      <c r="M18" s="76">
        <v>75</v>
      </c>
    </row>
    <row r="19" spans="1:13">
      <c r="A19" s="78" t="s">
        <v>83</v>
      </c>
      <c r="B19" s="81">
        <v>12</v>
      </c>
      <c r="C19" s="81">
        <v>12</v>
      </c>
      <c r="D19" s="81">
        <v>12</v>
      </c>
      <c r="E19" s="81">
        <v>12</v>
      </c>
      <c r="F19" s="81">
        <v>12</v>
      </c>
      <c r="G19" s="81">
        <v>12</v>
      </c>
      <c r="H19" s="81">
        <v>12</v>
      </c>
      <c r="I19" s="81">
        <v>12</v>
      </c>
      <c r="J19" s="81">
        <v>12</v>
      </c>
      <c r="K19" s="81">
        <v>12</v>
      </c>
      <c r="L19" s="81">
        <v>12</v>
      </c>
      <c r="M19" s="81">
        <v>12</v>
      </c>
    </row>
    <row r="20" spans="1:13">
      <c r="A20" s="78" t="s">
        <v>39</v>
      </c>
      <c r="B20" s="81">
        <f t="shared" ref="B20:G20" si="4">SUM(B13:B19)</f>
        <v>3268</v>
      </c>
      <c r="C20" s="81">
        <f t="shared" si="4"/>
        <v>3268</v>
      </c>
      <c r="D20" s="81">
        <f t="shared" si="4"/>
        <v>3268</v>
      </c>
      <c r="E20" s="81">
        <f t="shared" si="4"/>
        <v>3268</v>
      </c>
      <c r="F20" s="81">
        <f t="shared" si="4"/>
        <v>3268</v>
      </c>
      <c r="G20" s="81">
        <f t="shared" si="4"/>
        <v>3268</v>
      </c>
      <c r="H20" s="81">
        <f t="shared" ref="H20:M20" si="5">SUM(H13:H19)</f>
        <v>6004</v>
      </c>
      <c r="I20" s="81">
        <f t="shared" si="5"/>
        <v>6004</v>
      </c>
      <c r="J20" s="81">
        <f t="shared" si="5"/>
        <v>6004</v>
      </c>
      <c r="K20" s="81">
        <f t="shared" si="5"/>
        <v>6004</v>
      </c>
      <c r="L20" s="81">
        <f t="shared" si="5"/>
        <v>6004</v>
      </c>
      <c r="M20" s="81">
        <f t="shared" si="5"/>
        <v>6004</v>
      </c>
    </row>
    <row r="21" spans="1:13">
      <c r="A21" s="78"/>
      <c r="B21" s="81"/>
      <c r="C21" s="81"/>
      <c r="D21" s="81"/>
      <c r="E21" s="81"/>
      <c r="F21" s="81"/>
      <c r="G21" s="81"/>
      <c r="H21" s="81"/>
      <c r="I21" s="81"/>
      <c r="J21" s="81"/>
      <c r="K21" s="81"/>
      <c r="L21" s="81"/>
      <c r="M21" s="81"/>
    </row>
    <row r="22" spans="1:13">
      <c r="A22" s="78" t="s">
        <v>40</v>
      </c>
      <c r="B22" s="81">
        <f>B20</f>
        <v>3268</v>
      </c>
      <c r="C22" s="81">
        <f>C20</f>
        <v>3268</v>
      </c>
      <c r="D22" s="81">
        <f>D20</f>
        <v>3268</v>
      </c>
      <c r="E22" s="81">
        <f>E20</f>
        <v>3268</v>
      </c>
      <c r="F22" s="81">
        <f t="shared" ref="F22:G22" si="6">F20</f>
        <v>3268</v>
      </c>
      <c r="G22" s="81">
        <f t="shared" si="6"/>
        <v>3268</v>
      </c>
      <c r="H22" s="81">
        <v>3193</v>
      </c>
      <c r="I22" s="81">
        <v>3193</v>
      </c>
      <c r="J22" s="81">
        <v>3193</v>
      </c>
      <c r="K22" s="81">
        <v>3193</v>
      </c>
      <c r="L22" s="81">
        <v>3193</v>
      </c>
      <c r="M22" s="81">
        <v>3193</v>
      </c>
    </row>
    <row r="23" spans="1:13">
      <c r="A23" s="78"/>
      <c r="B23" s="81"/>
      <c r="C23" s="81"/>
      <c r="D23" s="81"/>
      <c r="E23" s="81"/>
      <c r="F23" s="81"/>
      <c r="G23" s="81"/>
      <c r="H23" s="81"/>
      <c r="I23" s="81"/>
      <c r="J23" s="81"/>
      <c r="K23" s="81"/>
      <c r="L23" s="81"/>
      <c r="M23" s="81"/>
    </row>
    <row r="24" spans="1:13">
      <c r="A24" s="78" t="s">
        <v>41</v>
      </c>
      <c r="B24" s="81">
        <f>B8</f>
        <v>33936</v>
      </c>
      <c r="C24" s="81">
        <f>C8</f>
        <v>36908</v>
      </c>
      <c r="D24" s="81">
        <f t="shared" ref="D24:G24" si="7">D8</f>
        <v>39880</v>
      </c>
      <c r="E24" s="81">
        <f t="shared" si="7"/>
        <v>42852</v>
      </c>
      <c r="F24" s="81">
        <f t="shared" si="7"/>
        <v>45824</v>
      </c>
      <c r="G24" s="81">
        <f t="shared" si="7"/>
        <v>48796</v>
      </c>
      <c r="H24" s="81">
        <f t="shared" ref="H24:M24" si="8">H8</f>
        <v>58008</v>
      </c>
      <c r="I24" s="81">
        <f t="shared" si="8"/>
        <v>64484</v>
      </c>
      <c r="J24" s="81">
        <f t="shared" si="8"/>
        <v>70960</v>
      </c>
      <c r="K24" s="81">
        <f t="shared" si="8"/>
        <v>77436</v>
      </c>
      <c r="L24" s="81">
        <f t="shared" si="8"/>
        <v>83912</v>
      </c>
      <c r="M24" s="81">
        <f t="shared" si="8"/>
        <v>90388</v>
      </c>
    </row>
    <row r="25" spans="1:13">
      <c r="A25" s="78" t="s">
        <v>42</v>
      </c>
      <c r="B25" s="81">
        <f>B20</f>
        <v>3268</v>
      </c>
      <c r="C25" s="81">
        <f>C20</f>
        <v>3268</v>
      </c>
      <c r="D25" s="81">
        <f t="shared" ref="D25:G25" si="9">D20</f>
        <v>3268</v>
      </c>
      <c r="E25" s="81">
        <f t="shared" si="9"/>
        <v>3268</v>
      </c>
      <c r="F25" s="81">
        <f t="shared" si="9"/>
        <v>3268</v>
      </c>
      <c r="G25" s="81">
        <f t="shared" si="9"/>
        <v>3268</v>
      </c>
      <c r="H25" s="81">
        <f t="shared" ref="H25:M25" si="10">H20</f>
        <v>6004</v>
      </c>
      <c r="I25" s="81">
        <f t="shared" si="10"/>
        <v>6004</v>
      </c>
      <c r="J25" s="81">
        <f t="shared" si="10"/>
        <v>6004</v>
      </c>
      <c r="K25" s="81">
        <f t="shared" si="10"/>
        <v>6004</v>
      </c>
      <c r="L25" s="81">
        <f t="shared" si="10"/>
        <v>6004</v>
      </c>
      <c r="M25" s="81">
        <f t="shared" si="10"/>
        <v>6004</v>
      </c>
    </row>
    <row r="26" spans="1:13">
      <c r="A26" s="78"/>
      <c r="B26" s="81"/>
      <c r="C26" s="81"/>
      <c r="D26" s="81"/>
      <c r="E26" s="81"/>
      <c r="F26" s="81"/>
      <c r="G26" s="81"/>
      <c r="H26" s="81"/>
      <c r="I26" s="81"/>
      <c r="J26" s="81"/>
      <c r="K26" s="81"/>
      <c r="L26" s="81"/>
      <c r="M26" s="81"/>
    </row>
    <row r="27" spans="1:13">
      <c r="A27" s="78" t="s">
        <v>44</v>
      </c>
      <c r="B27" s="81">
        <f>B24-B25</f>
        <v>30668</v>
      </c>
      <c r="C27" s="81">
        <f>C24-C25</f>
        <v>33640</v>
      </c>
      <c r="D27" s="81">
        <f t="shared" ref="D27:M27" si="11">D24-D25</f>
        <v>36612</v>
      </c>
      <c r="E27" s="81">
        <f t="shared" si="11"/>
        <v>39584</v>
      </c>
      <c r="F27" s="81">
        <f t="shared" si="11"/>
        <v>42556</v>
      </c>
      <c r="G27" s="81">
        <f t="shared" si="11"/>
        <v>45528</v>
      </c>
      <c r="H27" s="81">
        <f t="shared" si="11"/>
        <v>52004</v>
      </c>
      <c r="I27" s="81">
        <f t="shared" si="11"/>
        <v>58480</v>
      </c>
      <c r="J27" s="81">
        <f t="shared" si="11"/>
        <v>64956</v>
      </c>
      <c r="K27" s="81">
        <f t="shared" si="11"/>
        <v>71432</v>
      </c>
      <c r="L27" s="81">
        <f t="shared" si="11"/>
        <v>77908</v>
      </c>
      <c r="M27" s="81">
        <f t="shared" si="11"/>
        <v>84384</v>
      </c>
    </row>
    <row r="28" spans="1:13">
      <c r="A28" s="78" t="s">
        <v>45</v>
      </c>
      <c r="B28" s="81">
        <f>B6</f>
        <v>0</v>
      </c>
      <c r="C28" s="81">
        <v>0</v>
      </c>
      <c r="D28" s="81">
        <v>0</v>
      </c>
      <c r="E28" s="81">
        <v>0</v>
      </c>
      <c r="F28" s="81">
        <v>0</v>
      </c>
      <c r="G28" s="81">
        <v>0</v>
      </c>
      <c r="H28" s="81">
        <v>0</v>
      </c>
      <c r="I28" s="81">
        <v>0</v>
      </c>
      <c r="J28" s="81">
        <v>0</v>
      </c>
      <c r="K28" s="81">
        <v>0</v>
      </c>
      <c r="L28" s="81">
        <v>0</v>
      </c>
      <c r="M28" s="81">
        <v>0</v>
      </c>
    </row>
    <row r="29" spans="1:13" ht="26.4" customHeight="1">
      <c r="A29" s="69" t="s">
        <v>46</v>
      </c>
      <c r="B29" s="90">
        <f>B27-B28</f>
        <v>30668</v>
      </c>
      <c r="C29" s="90">
        <f>C27-C28</f>
        <v>33640</v>
      </c>
      <c r="D29" s="90">
        <f t="shared" ref="D29:M29" si="12">D27-D28</f>
        <v>36612</v>
      </c>
      <c r="E29" s="90">
        <f t="shared" si="12"/>
        <v>39584</v>
      </c>
      <c r="F29" s="90">
        <f t="shared" si="12"/>
        <v>42556</v>
      </c>
      <c r="G29" s="90">
        <f t="shared" si="12"/>
        <v>45528</v>
      </c>
      <c r="H29" s="90">
        <f t="shared" si="12"/>
        <v>52004</v>
      </c>
      <c r="I29" s="90">
        <f t="shared" si="12"/>
        <v>58480</v>
      </c>
      <c r="J29" s="90">
        <f t="shared" si="12"/>
        <v>64956</v>
      </c>
      <c r="K29" s="90">
        <f t="shared" si="12"/>
        <v>71432</v>
      </c>
      <c r="L29" s="90">
        <f t="shared" si="12"/>
        <v>77908</v>
      </c>
      <c r="M29" s="90">
        <f t="shared" si="12"/>
        <v>84384</v>
      </c>
    </row>
    <row r="32" spans="1:13">
      <c r="A32" s="35" t="s">
        <v>99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7F4334-C914-D542-B9AA-1EA6ED310276}">
  <dimension ref="A1:N32"/>
  <sheetViews>
    <sheetView tabSelected="1" topLeftCell="A12" workbookViewId="0">
      <selection activeCell="A32" sqref="A32"/>
    </sheetView>
  </sheetViews>
  <sheetFormatPr defaultColWidth="11.19921875" defaultRowHeight="15.6"/>
  <cols>
    <col min="1" max="1" width="23.09765625" style="79" customWidth="1"/>
    <col min="2" max="2" width="12.69921875" style="82" customWidth="1"/>
    <col min="3" max="3" width="13.59765625" style="83" customWidth="1"/>
    <col min="4" max="4" width="12.796875" style="83" customWidth="1"/>
    <col min="5" max="13" width="11.19921875" style="83"/>
    <col min="14" max="14" width="11.19921875" style="79"/>
  </cols>
  <sheetData>
    <row r="1" spans="1:13" ht="22.8" customHeight="1">
      <c r="A1" s="72" t="s">
        <v>4</v>
      </c>
      <c r="B1" s="75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</row>
    <row r="2" spans="1:13">
      <c r="A2" s="78"/>
      <c r="B2" s="77" t="s">
        <v>79</v>
      </c>
      <c r="C2" s="68" t="s">
        <v>82</v>
      </c>
      <c r="D2" s="68" t="s">
        <v>10</v>
      </c>
      <c r="E2" s="68" t="s">
        <v>11</v>
      </c>
      <c r="F2" s="68" t="s">
        <v>12</v>
      </c>
      <c r="G2" s="68" t="s">
        <v>13</v>
      </c>
      <c r="H2" s="68" t="s">
        <v>14</v>
      </c>
      <c r="I2" s="68" t="s">
        <v>15</v>
      </c>
      <c r="J2" s="68" t="s">
        <v>16</v>
      </c>
      <c r="K2" s="68" t="s">
        <v>17</v>
      </c>
      <c r="L2" s="68" t="s">
        <v>18</v>
      </c>
      <c r="M2" s="68" t="s">
        <v>19</v>
      </c>
    </row>
    <row r="3" spans="1:13" ht="25.2" customHeight="1">
      <c r="A3" s="69" t="s">
        <v>73</v>
      </c>
      <c r="B3" s="94">
        <f>'Cash Flow Year 2'!M29</f>
        <v>84384</v>
      </c>
      <c r="C3" s="91">
        <f>B29</f>
        <v>90960</v>
      </c>
      <c r="D3" s="92">
        <f t="shared" ref="D3:G3" si="0">C29</f>
        <v>97536</v>
      </c>
      <c r="E3" s="92">
        <f t="shared" si="0"/>
        <v>104112</v>
      </c>
      <c r="F3" s="92">
        <f t="shared" si="0"/>
        <v>110688</v>
      </c>
      <c r="G3" s="92">
        <f t="shared" si="0"/>
        <v>117264</v>
      </c>
      <c r="H3" s="92">
        <f t="shared" ref="H3:L3" si="1">G29</f>
        <v>123840</v>
      </c>
      <c r="I3" s="92">
        <f t="shared" si="1"/>
        <v>134576</v>
      </c>
      <c r="J3" s="92">
        <f t="shared" si="1"/>
        <v>145312</v>
      </c>
      <c r="K3" s="92">
        <f t="shared" si="1"/>
        <v>156048</v>
      </c>
      <c r="L3" s="92">
        <f t="shared" si="1"/>
        <v>166784</v>
      </c>
      <c r="M3" s="92">
        <f t="shared" ref="M3" si="2">L29</f>
        <v>177520</v>
      </c>
    </row>
    <row r="4" spans="1:13">
      <c r="A4" s="78"/>
      <c r="B4" s="80"/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</row>
    <row r="5" spans="1:13">
      <c r="A5" s="78" t="s">
        <v>36</v>
      </c>
      <c r="B5" s="80"/>
      <c r="C5" s="81"/>
      <c r="D5" s="81"/>
      <c r="E5" s="81"/>
      <c r="F5" s="81"/>
      <c r="G5" s="81"/>
      <c r="H5" s="81"/>
      <c r="I5" s="81"/>
      <c r="J5" s="81"/>
      <c r="K5" s="81"/>
      <c r="L5" s="81"/>
      <c r="M5" s="81"/>
    </row>
    <row r="6" spans="1:13">
      <c r="A6" s="78" t="s">
        <v>74</v>
      </c>
      <c r="B6" s="80">
        <v>0</v>
      </c>
      <c r="C6" s="80">
        <v>0</v>
      </c>
      <c r="D6" s="80">
        <v>0</v>
      </c>
      <c r="E6" s="80">
        <v>0</v>
      </c>
      <c r="F6" s="80">
        <v>0</v>
      </c>
      <c r="G6" s="80">
        <v>0</v>
      </c>
      <c r="H6" s="81">
        <v>0</v>
      </c>
      <c r="I6" s="81">
        <v>0</v>
      </c>
      <c r="J6" s="81">
        <v>0</v>
      </c>
      <c r="K6" s="81">
        <v>0</v>
      </c>
      <c r="L6" s="81">
        <v>0</v>
      </c>
      <c r="M6" s="81">
        <v>0</v>
      </c>
    </row>
    <row r="7" spans="1:13">
      <c r="A7" s="78" t="s">
        <v>35</v>
      </c>
      <c r="B7" s="80">
        <f>'[1]Income Statement Year 3'!B7</f>
        <v>12480</v>
      </c>
      <c r="C7" s="80">
        <f>'[1]Income Statement Year 3'!C7</f>
        <v>12480</v>
      </c>
      <c r="D7" s="80">
        <f>'[1]Income Statement Year 3'!D7</f>
        <v>12480</v>
      </c>
      <c r="E7" s="80">
        <f>'[1]Income Statement Year 3'!E7</f>
        <v>12480</v>
      </c>
      <c r="F7" s="80">
        <f>'[1]Income Statement Year 3'!F7</f>
        <v>12480</v>
      </c>
      <c r="G7" s="80">
        <f>'[1]Income Statement Year 3'!G7</f>
        <v>12480</v>
      </c>
      <c r="H7" s="81">
        <f>'[1]Income Statement Year 3'!H7</f>
        <v>16640</v>
      </c>
      <c r="I7" s="81">
        <f>'[1]Income Statement Year 3'!I7</f>
        <v>16640</v>
      </c>
      <c r="J7" s="81">
        <f>'[1]Income Statement Year 3'!J7</f>
        <v>16640</v>
      </c>
      <c r="K7" s="81">
        <f>'[1]Income Statement Year 3'!K7</f>
        <v>16640</v>
      </c>
      <c r="L7" s="81">
        <f>'[1]Income Statement Year 3'!L7</f>
        <v>16640</v>
      </c>
      <c r="M7" s="81">
        <f>'[1]Income Statement Year 3'!M7</f>
        <v>16640</v>
      </c>
    </row>
    <row r="8" spans="1:13">
      <c r="A8" s="78" t="s">
        <v>37</v>
      </c>
      <c r="B8" s="80">
        <f>SUM(B3:B7)</f>
        <v>96864</v>
      </c>
      <c r="C8" s="80">
        <f t="shared" ref="C8:D8" si="3">SUM(C3:C7)</f>
        <v>103440</v>
      </c>
      <c r="D8" s="80">
        <f t="shared" si="3"/>
        <v>110016</v>
      </c>
      <c r="E8" s="80">
        <f t="shared" ref="E8" si="4">SUM(E3:E7)</f>
        <v>116592</v>
      </c>
      <c r="F8" s="80">
        <f t="shared" ref="F8" si="5">SUM(F3:F7)</f>
        <v>123168</v>
      </c>
      <c r="G8" s="80">
        <f t="shared" ref="G8" si="6">SUM(G3:G7)</f>
        <v>129744</v>
      </c>
      <c r="H8" s="81">
        <f t="shared" ref="H8" si="7">SUM(H3:H7)</f>
        <v>140480</v>
      </c>
      <c r="I8" s="81">
        <f t="shared" ref="I8" si="8">SUM(I3:I7)</f>
        <v>151216</v>
      </c>
      <c r="J8" s="81">
        <f t="shared" ref="J8" si="9">SUM(J3:J7)</f>
        <v>161952</v>
      </c>
      <c r="K8" s="81">
        <f t="shared" ref="K8" si="10">SUM(K3:K7)</f>
        <v>172688</v>
      </c>
      <c r="L8" s="81">
        <f t="shared" ref="L8:M8" si="11">SUM(L3:L7)</f>
        <v>183424</v>
      </c>
      <c r="M8" s="81">
        <f t="shared" si="11"/>
        <v>194160</v>
      </c>
    </row>
    <row r="9" spans="1:13">
      <c r="A9" s="78"/>
      <c r="B9" s="80"/>
      <c r="C9" s="81"/>
      <c r="D9" s="81"/>
      <c r="E9" s="81"/>
      <c r="F9" s="81"/>
      <c r="G9" s="81"/>
      <c r="H9" s="81"/>
      <c r="I9" s="81"/>
      <c r="J9" s="81"/>
      <c r="K9" s="81"/>
      <c r="L9" s="81"/>
      <c r="M9" s="81"/>
    </row>
    <row r="10" spans="1:13" ht="28.8">
      <c r="A10" s="73" t="s">
        <v>43</v>
      </c>
      <c r="B10" s="93">
        <f>B8</f>
        <v>96864</v>
      </c>
      <c r="C10" s="90">
        <f>C8</f>
        <v>103440</v>
      </c>
      <c r="D10" s="90">
        <f t="shared" ref="D10:G10" si="12">D8</f>
        <v>110016</v>
      </c>
      <c r="E10" s="90">
        <f t="shared" si="12"/>
        <v>116592</v>
      </c>
      <c r="F10" s="90">
        <f t="shared" si="12"/>
        <v>123168</v>
      </c>
      <c r="G10" s="90">
        <f t="shared" si="12"/>
        <v>129744</v>
      </c>
      <c r="H10" s="90">
        <f t="shared" ref="H10:L10" si="13">H8</f>
        <v>140480</v>
      </c>
      <c r="I10" s="90">
        <f t="shared" si="13"/>
        <v>151216</v>
      </c>
      <c r="J10" s="90">
        <f t="shared" si="13"/>
        <v>161952</v>
      </c>
      <c r="K10" s="90">
        <f t="shared" si="13"/>
        <v>172688</v>
      </c>
      <c r="L10" s="90">
        <f t="shared" si="13"/>
        <v>183424</v>
      </c>
      <c r="M10" s="90">
        <f t="shared" ref="M10" si="14">M8</f>
        <v>194160</v>
      </c>
    </row>
    <row r="11" spans="1:13">
      <c r="A11" s="78"/>
      <c r="B11" s="80"/>
      <c r="C11" s="81"/>
      <c r="D11" s="81"/>
      <c r="E11" s="81"/>
      <c r="F11" s="81"/>
      <c r="G11" s="81"/>
      <c r="H11" s="81"/>
      <c r="I11" s="81"/>
      <c r="J11" s="81"/>
      <c r="K11" s="81"/>
      <c r="L11" s="81"/>
      <c r="M11" s="81"/>
    </row>
    <row r="12" spans="1:13">
      <c r="A12" s="78" t="s">
        <v>38</v>
      </c>
      <c r="B12" s="80"/>
      <c r="C12" s="81"/>
      <c r="D12" s="81"/>
      <c r="E12" s="81"/>
      <c r="F12" s="81"/>
      <c r="G12" s="81"/>
      <c r="H12" s="81"/>
      <c r="I12" s="81"/>
      <c r="J12" s="81"/>
      <c r="K12" s="81"/>
      <c r="L12" s="81"/>
      <c r="M12" s="81"/>
    </row>
    <row r="13" spans="1:13">
      <c r="A13" s="78" t="s">
        <v>28</v>
      </c>
      <c r="B13" s="81">
        <v>5472</v>
      </c>
      <c r="C13" s="81">
        <v>5472</v>
      </c>
      <c r="D13" s="81">
        <v>5472</v>
      </c>
      <c r="E13" s="81">
        <v>5472</v>
      </c>
      <c r="F13" s="81">
        <v>5472</v>
      </c>
      <c r="G13" s="81">
        <v>5472</v>
      </c>
      <c r="H13" s="81">
        <v>5472</v>
      </c>
      <c r="I13" s="81">
        <v>5472</v>
      </c>
      <c r="J13" s="81">
        <v>5472</v>
      </c>
      <c r="K13" s="81">
        <v>5472</v>
      </c>
      <c r="L13" s="81">
        <v>5472</v>
      </c>
      <c r="M13" s="81">
        <v>5472</v>
      </c>
    </row>
    <row r="14" spans="1:13">
      <c r="A14" s="78" t="s">
        <v>51</v>
      </c>
      <c r="B14" s="81">
        <v>150</v>
      </c>
      <c r="C14" s="81">
        <v>150</v>
      </c>
      <c r="D14" s="81">
        <v>150</v>
      </c>
      <c r="E14" s="81">
        <v>150</v>
      </c>
      <c r="F14" s="81">
        <v>150</v>
      </c>
      <c r="G14" s="81">
        <v>150</v>
      </c>
      <c r="H14" s="81">
        <v>150</v>
      </c>
      <c r="I14" s="81">
        <v>150</v>
      </c>
      <c r="J14" s="81">
        <v>150</v>
      </c>
      <c r="K14" s="81">
        <v>150</v>
      </c>
      <c r="L14" s="81">
        <v>150</v>
      </c>
      <c r="M14" s="81">
        <v>150</v>
      </c>
    </row>
    <row r="15" spans="1:13">
      <c r="A15" s="78" t="s">
        <v>50</v>
      </c>
      <c r="B15" s="81">
        <v>70</v>
      </c>
      <c r="C15" s="81">
        <v>70</v>
      </c>
      <c r="D15" s="81">
        <v>70</v>
      </c>
      <c r="E15" s="81">
        <v>70</v>
      </c>
      <c r="F15" s="81">
        <v>70</v>
      </c>
      <c r="G15" s="81">
        <v>70</v>
      </c>
      <c r="H15" s="81">
        <v>70</v>
      </c>
      <c r="I15" s="81">
        <v>70</v>
      </c>
      <c r="J15" s="81">
        <v>70</v>
      </c>
      <c r="K15" s="81">
        <v>70</v>
      </c>
      <c r="L15" s="81">
        <v>70</v>
      </c>
      <c r="M15" s="81">
        <v>70</v>
      </c>
    </row>
    <row r="16" spans="1:13">
      <c r="A16" s="78" t="s">
        <v>77</v>
      </c>
      <c r="B16" s="81">
        <v>50</v>
      </c>
      <c r="C16" s="81">
        <v>50</v>
      </c>
      <c r="D16" s="81">
        <v>50</v>
      </c>
      <c r="E16" s="81">
        <v>50</v>
      </c>
      <c r="F16" s="81">
        <v>50</v>
      </c>
      <c r="G16" s="81">
        <v>50</v>
      </c>
      <c r="H16" s="81">
        <v>50</v>
      </c>
      <c r="I16" s="81">
        <v>50</v>
      </c>
      <c r="J16" s="81">
        <v>50</v>
      </c>
      <c r="K16" s="81">
        <v>50</v>
      </c>
      <c r="L16" s="81">
        <v>50</v>
      </c>
      <c r="M16" s="81">
        <v>50</v>
      </c>
    </row>
    <row r="17" spans="1:13">
      <c r="A17" s="78" t="s">
        <v>78</v>
      </c>
      <c r="B17" s="81">
        <v>75</v>
      </c>
      <c r="C17" s="81">
        <v>75</v>
      </c>
      <c r="D17" s="81">
        <v>75</v>
      </c>
      <c r="E17" s="81">
        <v>75</v>
      </c>
      <c r="F17" s="81">
        <v>75</v>
      </c>
      <c r="G17" s="81">
        <v>75</v>
      </c>
      <c r="H17" s="81">
        <v>75</v>
      </c>
      <c r="I17" s="81">
        <v>75</v>
      </c>
      <c r="J17" s="81">
        <v>75</v>
      </c>
      <c r="K17" s="81">
        <v>75</v>
      </c>
      <c r="L17" s="81">
        <v>75</v>
      </c>
      <c r="M17" s="81">
        <v>75</v>
      </c>
    </row>
    <row r="18" spans="1:13">
      <c r="A18" s="76" t="s">
        <v>86</v>
      </c>
      <c r="B18" s="76">
        <v>75</v>
      </c>
      <c r="C18" s="76">
        <v>75</v>
      </c>
      <c r="D18" s="76">
        <v>75</v>
      </c>
      <c r="E18" s="76">
        <v>75</v>
      </c>
      <c r="F18" s="76">
        <v>75</v>
      </c>
      <c r="G18" s="76">
        <v>75</v>
      </c>
      <c r="H18" s="81">
        <v>75</v>
      </c>
      <c r="I18" s="81">
        <v>75</v>
      </c>
      <c r="J18" s="81">
        <v>75</v>
      </c>
      <c r="K18" s="81">
        <v>75</v>
      </c>
      <c r="L18" s="81">
        <v>75</v>
      </c>
      <c r="M18" s="81">
        <v>75</v>
      </c>
    </row>
    <row r="19" spans="1:13">
      <c r="A19" s="78" t="s">
        <v>83</v>
      </c>
      <c r="B19" s="81">
        <v>12</v>
      </c>
      <c r="C19" s="81">
        <v>12</v>
      </c>
      <c r="D19" s="81">
        <v>12</v>
      </c>
      <c r="E19" s="81">
        <v>12</v>
      </c>
      <c r="F19" s="81">
        <v>12</v>
      </c>
      <c r="G19" s="81">
        <v>12</v>
      </c>
      <c r="H19" s="81">
        <v>12</v>
      </c>
      <c r="I19" s="81">
        <v>12</v>
      </c>
      <c r="J19" s="81">
        <v>12</v>
      </c>
      <c r="K19" s="81">
        <v>12</v>
      </c>
      <c r="L19" s="81">
        <v>12</v>
      </c>
      <c r="M19" s="81">
        <v>12</v>
      </c>
    </row>
    <row r="20" spans="1:13">
      <c r="A20" s="78" t="s">
        <v>39</v>
      </c>
      <c r="B20" s="80">
        <f t="shared" ref="B20:G20" si="15">SUM(B13:B19)</f>
        <v>5904</v>
      </c>
      <c r="C20" s="81">
        <f t="shared" si="15"/>
        <v>5904</v>
      </c>
      <c r="D20" s="81">
        <f t="shared" si="15"/>
        <v>5904</v>
      </c>
      <c r="E20" s="81">
        <f t="shared" si="15"/>
        <v>5904</v>
      </c>
      <c r="F20" s="81">
        <f t="shared" si="15"/>
        <v>5904</v>
      </c>
      <c r="G20" s="81">
        <f t="shared" si="15"/>
        <v>5904</v>
      </c>
      <c r="H20" s="81">
        <f t="shared" ref="H20:M20" si="16">SUM(H13:H19)</f>
        <v>5904</v>
      </c>
      <c r="I20" s="81">
        <f t="shared" si="16"/>
        <v>5904</v>
      </c>
      <c r="J20" s="81">
        <f t="shared" si="16"/>
        <v>5904</v>
      </c>
      <c r="K20" s="81">
        <f t="shared" si="16"/>
        <v>5904</v>
      </c>
      <c r="L20" s="81">
        <f t="shared" si="16"/>
        <v>5904</v>
      </c>
      <c r="M20" s="81">
        <f t="shared" si="16"/>
        <v>5904</v>
      </c>
    </row>
    <row r="21" spans="1:13">
      <c r="A21" s="78"/>
      <c r="B21" s="80"/>
      <c r="C21" s="81"/>
      <c r="D21" s="81"/>
      <c r="E21" s="81"/>
      <c r="F21" s="81"/>
      <c r="G21" s="81"/>
      <c r="H21" s="81"/>
      <c r="I21" s="81"/>
      <c r="J21" s="81"/>
      <c r="K21" s="81"/>
      <c r="L21" s="81"/>
      <c r="M21" s="81"/>
    </row>
    <row r="22" spans="1:13">
      <c r="A22" s="78" t="s">
        <v>40</v>
      </c>
      <c r="B22" s="80">
        <f>B20</f>
        <v>5904</v>
      </c>
      <c r="C22" s="81">
        <f t="shared" ref="C22:G22" si="17">C20</f>
        <v>5904</v>
      </c>
      <c r="D22" s="81">
        <f t="shared" si="17"/>
        <v>5904</v>
      </c>
      <c r="E22" s="81">
        <f t="shared" si="17"/>
        <v>5904</v>
      </c>
      <c r="F22" s="81">
        <f t="shared" si="17"/>
        <v>5904</v>
      </c>
      <c r="G22" s="81">
        <f t="shared" si="17"/>
        <v>5904</v>
      </c>
      <c r="H22" s="81">
        <f t="shared" ref="H22:L22" si="18">H20</f>
        <v>5904</v>
      </c>
      <c r="I22" s="81">
        <f t="shared" si="18"/>
        <v>5904</v>
      </c>
      <c r="J22" s="81">
        <f t="shared" si="18"/>
        <v>5904</v>
      </c>
      <c r="K22" s="81">
        <f t="shared" si="18"/>
        <v>5904</v>
      </c>
      <c r="L22" s="81">
        <f t="shared" si="18"/>
        <v>5904</v>
      </c>
      <c r="M22" s="81">
        <f t="shared" ref="M22" si="19">M20</f>
        <v>5904</v>
      </c>
    </row>
    <row r="23" spans="1:13">
      <c r="A23" s="78"/>
      <c r="B23" s="80"/>
      <c r="C23" s="81"/>
      <c r="D23" s="81"/>
      <c r="E23" s="81"/>
      <c r="F23" s="81"/>
      <c r="G23" s="81"/>
      <c r="H23" s="81"/>
      <c r="I23" s="81"/>
      <c r="J23" s="81"/>
      <c r="K23" s="81"/>
      <c r="L23" s="81"/>
      <c r="M23" s="81"/>
    </row>
    <row r="24" spans="1:13">
      <c r="A24" s="78" t="s">
        <v>41</v>
      </c>
      <c r="B24" s="80">
        <f>B8</f>
        <v>96864</v>
      </c>
      <c r="C24" s="81">
        <f t="shared" ref="C24:G24" si="20">C8</f>
        <v>103440</v>
      </c>
      <c r="D24" s="81">
        <f t="shared" si="20"/>
        <v>110016</v>
      </c>
      <c r="E24" s="81">
        <f t="shared" si="20"/>
        <v>116592</v>
      </c>
      <c r="F24" s="81">
        <f t="shared" si="20"/>
        <v>123168</v>
      </c>
      <c r="G24" s="81">
        <f t="shared" si="20"/>
        <v>129744</v>
      </c>
      <c r="H24" s="81">
        <f t="shared" ref="H24:L24" si="21">H8</f>
        <v>140480</v>
      </c>
      <c r="I24" s="81">
        <f t="shared" si="21"/>
        <v>151216</v>
      </c>
      <c r="J24" s="81">
        <f t="shared" si="21"/>
        <v>161952</v>
      </c>
      <c r="K24" s="81">
        <f t="shared" si="21"/>
        <v>172688</v>
      </c>
      <c r="L24" s="81">
        <f t="shared" si="21"/>
        <v>183424</v>
      </c>
      <c r="M24" s="81">
        <f t="shared" ref="M24" si="22">M8</f>
        <v>194160</v>
      </c>
    </row>
    <row r="25" spans="1:13">
      <c r="A25" s="78" t="s">
        <v>42</v>
      </c>
      <c r="B25" s="80">
        <f>B20</f>
        <v>5904</v>
      </c>
      <c r="C25" s="81">
        <f t="shared" ref="C25:G25" si="23">C20</f>
        <v>5904</v>
      </c>
      <c r="D25" s="81">
        <f t="shared" si="23"/>
        <v>5904</v>
      </c>
      <c r="E25" s="81">
        <f t="shared" si="23"/>
        <v>5904</v>
      </c>
      <c r="F25" s="81">
        <f t="shared" si="23"/>
        <v>5904</v>
      </c>
      <c r="G25" s="81">
        <f t="shared" si="23"/>
        <v>5904</v>
      </c>
      <c r="H25" s="81">
        <f t="shared" ref="H25:L25" si="24">H20</f>
        <v>5904</v>
      </c>
      <c r="I25" s="81">
        <f t="shared" si="24"/>
        <v>5904</v>
      </c>
      <c r="J25" s="81">
        <f t="shared" si="24"/>
        <v>5904</v>
      </c>
      <c r="K25" s="81">
        <f t="shared" si="24"/>
        <v>5904</v>
      </c>
      <c r="L25" s="81">
        <f t="shared" si="24"/>
        <v>5904</v>
      </c>
      <c r="M25" s="81">
        <f t="shared" ref="M25" si="25">M20</f>
        <v>5904</v>
      </c>
    </row>
    <row r="26" spans="1:13">
      <c r="A26" s="78"/>
      <c r="B26" s="80"/>
      <c r="C26" s="81"/>
      <c r="D26" s="81"/>
      <c r="E26" s="81"/>
      <c r="F26" s="81"/>
      <c r="G26" s="81"/>
      <c r="H26" s="81"/>
      <c r="I26" s="81"/>
      <c r="J26" s="81"/>
      <c r="K26" s="81"/>
      <c r="L26" s="81"/>
      <c r="M26" s="81"/>
    </row>
    <row r="27" spans="1:13">
      <c r="A27" s="78" t="s">
        <v>44</v>
      </c>
      <c r="B27" s="80">
        <f>B24-B25</f>
        <v>90960</v>
      </c>
      <c r="C27" s="81">
        <f>C24-C25</f>
        <v>97536</v>
      </c>
      <c r="D27" s="81">
        <f t="shared" ref="D27:G27" si="26">D24-D25</f>
        <v>104112</v>
      </c>
      <c r="E27" s="81">
        <f t="shared" si="26"/>
        <v>110688</v>
      </c>
      <c r="F27" s="81">
        <f t="shared" si="26"/>
        <v>117264</v>
      </c>
      <c r="G27" s="81">
        <f t="shared" si="26"/>
        <v>123840</v>
      </c>
      <c r="H27" s="81">
        <f t="shared" ref="H27:L27" si="27">H24-H25</f>
        <v>134576</v>
      </c>
      <c r="I27" s="81">
        <f t="shared" si="27"/>
        <v>145312</v>
      </c>
      <c r="J27" s="81">
        <f t="shared" si="27"/>
        <v>156048</v>
      </c>
      <c r="K27" s="81">
        <f t="shared" si="27"/>
        <v>166784</v>
      </c>
      <c r="L27" s="81">
        <f t="shared" si="27"/>
        <v>177520</v>
      </c>
      <c r="M27" s="81">
        <f t="shared" ref="M27" si="28">M24-M25</f>
        <v>188256</v>
      </c>
    </row>
    <row r="28" spans="1:13">
      <c r="A28" s="78" t="s">
        <v>45</v>
      </c>
      <c r="B28" s="80">
        <v>0</v>
      </c>
      <c r="C28" s="81">
        <v>0</v>
      </c>
      <c r="D28" s="81">
        <v>0</v>
      </c>
      <c r="E28" s="81">
        <v>0</v>
      </c>
      <c r="F28" s="81">
        <v>0</v>
      </c>
      <c r="G28" s="81">
        <v>0</v>
      </c>
      <c r="H28" s="81">
        <v>0</v>
      </c>
      <c r="I28" s="81">
        <v>0</v>
      </c>
      <c r="J28" s="81">
        <v>0</v>
      </c>
      <c r="K28" s="81">
        <v>0</v>
      </c>
      <c r="L28" s="81">
        <v>0</v>
      </c>
      <c r="M28" s="81">
        <v>0</v>
      </c>
    </row>
    <row r="29" spans="1:13" ht="25.2" customHeight="1">
      <c r="A29" s="69" t="s">
        <v>46</v>
      </c>
      <c r="B29" s="90">
        <f>B27-B28</f>
        <v>90960</v>
      </c>
      <c r="C29" s="90">
        <f t="shared" ref="C29:G29" si="29">C27-C28</f>
        <v>97536</v>
      </c>
      <c r="D29" s="90">
        <f t="shared" si="29"/>
        <v>104112</v>
      </c>
      <c r="E29" s="90">
        <f t="shared" si="29"/>
        <v>110688</v>
      </c>
      <c r="F29" s="90">
        <f t="shared" si="29"/>
        <v>117264</v>
      </c>
      <c r="G29" s="90">
        <f t="shared" si="29"/>
        <v>123840</v>
      </c>
      <c r="H29" s="90">
        <f t="shared" ref="H29" si="30">H27-H28</f>
        <v>134576</v>
      </c>
      <c r="I29" s="90">
        <f t="shared" ref="I29" si="31">I27-I28</f>
        <v>145312</v>
      </c>
      <c r="J29" s="90">
        <f t="shared" ref="J29" si="32">J27-J28</f>
        <v>156048</v>
      </c>
      <c r="K29" s="90">
        <f t="shared" ref="K29" si="33">K27-K28</f>
        <v>166784</v>
      </c>
      <c r="L29" s="90">
        <f t="shared" ref="L29:M29" si="34">L27-L28</f>
        <v>177520</v>
      </c>
      <c r="M29" s="90">
        <f t="shared" si="34"/>
        <v>188256</v>
      </c>
    </row>
    <row r="32" spans="1:13">
      <c r="A32" s="35" t="s">
        <v>100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9479F1-354D-4447-811C-763764FC9EB1}">
  <dimension ref="A1:D37"/>
  <sheetViews>
    <sheetView workbookViewId="0">
      <selection activeCell="E24" sqref="E24"/>
    </sheetView>
  </sheetViews>
  <sheetFormatPr defaultColWidth="11.19921875" defaultRowHeight="15.6"/>
  <cols>
    <col min="1" max="1" width="22.69921875" style="35" customWidth="1"/>
    <col min="2" max="2" width="15.796875" style="35" customWidth="1"/>
    <col min="3" max="3" width="11.19921875" style="79"/>
  </cols>
  <sheetData>
    <row r="1" spans="1:2" ht="18">
      <c r="A1" s="72" t="s">
        <v>5</v>
      </c>
      <c r="B1" s="29"/>
    </row>
    <row r="2" spans="1:2">
      <c r="A2" s="29"/>
      <c r="B2" s="29"/>
    </row>
    <row r="3" spans="1:2">
      <c r="A3" s="29" t="s">
        <v>58</v>
      </c>
      <c r="B3" s="29"/>
    </row>
    <row r="4" spans="1:2">
      <c r="A4" s="29" t="s">
        <v>59</v>
      </c>
      <c r="B4" s="86"/>
    </row>
    <row r="5" spans="1:2">
      <c r="A5" s="69" t="s">
        <v>60</v>
      </c>
      <c r="B5" s="98">
        <f>'[2]Income Statement Year 1 '!N22</f>
        <v>24372.48</v>
      </c>
    </row>
    <row r="6" spans="1:2">
      <c r="A6" s="29" t="s">
        <v>34</v>
      </c>
      <c r="B6" s="86">
        <v>0</v>
      </c>
    </row>
    <row r="7" spans="1:2">
      <c r="A7" s="29"/>
      <c r="B7" s="86"/>
    </row>
    <row r="8" spans="1:2">
      <c r="A8" s="29" t="s">
        <v>61</v>
      </c>
      <c r="B8" s="86"/>
    </row>
    <row r="9" spans="1:2">
      <c r="A9" s="29" t="s">
        <v>64</v>
      </c>
      <c r="B9" s="86">
        <v>1200</v>
      </c>
    </row>
    <row r="10" spans="1:2">
      <c r="A10" s="29" t="s">
        <v>63</v>
      </c>
      <c r="B10" s="86">
        <v>0</v>
      </c>
    </row>
    <row r="11" spans="1:2">
      <c r="A11" s="29"/>
      <c r="B11" s="86"/>
    </row>
    <row r="12" spans="1:2">
      <c r="A12" s="69" t="s">
        <v>65</v>
      </c>
      <c r="B12" s="98">
        <f>SUM(B5:B10)</f>
        <v>25572.48</v>
      </c>
    </row>
    <row r="13" spans="1:2">
      <c r="A13" s="29"/>
      <c r="B13" s="86"/>
    </row>
    <row r="14" spans="1:2">
      <c r="A14" s="29" t="s">
        <v>66</v>
      </c>
      <c r="B14" s="86"/>
    </row>
    <row r="15" spans="1:2">
      <c r="A15" s="29" t="s">
        <v>67</v>
      </c>
      <c r="B15" s="86"/>
    </row>
    <row r="16" spans="1:2">
      <c r="A16" s="29" t="s">
        <v>62</v>
      </c>
      <c r="B16" s="86">
        <v>0</v>
      </c>
    </row>
    <row r="17" spans="1:4">
      <c r="A17" s="29" t="s">
        <v>68</v>
      </c>
      <c r="B17" s="86">
        <v>0</v>
      </c>
    </row>
    <row r="18" spans="1:4">
      <c r="A18" s="29"/>
      <c r="B18" s="86"/>
    </row>
    <row r="19" spans="1:4">
      <c r="A19" s="29" t="s">
        <v>69</v>
      </c>
      <c r="B19" s="86"/>
    </row>
    <row r="20" spans="1:4">
      <c r="A20" s="29" t="s">
        <v>70</v>
      </c>
      <c r="B20" s="86">
        <v>0</v>
      </c>
    </row>
    <row r="21" spans="1:4">
      <c r="A21" s="29" t="s">
        <v>71</v>
      </c>
      <c r="B21" s="86">
        <v>0</v>
      </c>
    </row>
    <row r="22" spans="1:4" ht="18">
      <c r="A22" s="29"/>
      <c r="B22" s="86"/>
      <c r="D22" s="5"/>
    </row>
    <row r="23" spans="1:4">
      <c r="A23" s="29" t="s">
        <v>72</v>
      </c>
      <c r="B23" s="86">
        <f>SUM(B14:B21)</f>
        <v>0</v>
      </c>
    </row>
    <row r="24" spans="1:4">
      <c r="A24" s="29"/>
      <c r="B24" s="86"/>
      <c r="D24" s="3"/>
    </row>
    <row r="25" spans="1:4">
      <c r="A25" s="69" t="s">
        <v>88</v>
      </c>
      <c r="B25" s="98">
        <f>B12-B23</f>
        <v>25572.48</v>
      </c>
    </row>
    <row r="26" spans="1:4">
      <c r="D26" s="3"/>
    </row>
    <row r="28" spans="1:4">
      <c r="D28" s="4"/>
    </row>
    <row r="29" spans="1:4">
      <c r="D29" s="4"/>
    </row>
    <row r="30" spans="1:4">
      <c r="D30" s="4"/>
    </row>
    <row r="31" spans="1:4">
      <c r="D31" s="4"/>
    </row>
    <row r="33" spans="4:4">
      <c r="D33" s="4"/>
    </row>
    <row r="34" spans="4:4">
      <c r="D34" s="3"/>
    </row>
    <row r="35" spans="4:4">
      <c r="D35" s="3"/>
    </row>
    <row r="36" spans="4:4">
      <c r="D36" s="3"/>
    </row>
    <row r="37" spans="4:4">
      <c r="D37" s="6"/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E8B6F2-ED8F-7B4B-9A9F-B8704A1B90CB}">
  <dimension ref="A1:C25"/>
  <sheetViews>
    <sheetView workbookViewId="0">
      <selection activeCell="D9" sqref="D9"/>
    </sheetView>
  </sheetViews>
  <sheetFormatPr defaultColWidth="11.19921875" defaultRowHeight="15.6"/>
  <cols>
    <col min="1" max="1" width="22.3984375" style="79" customWidth="1"/>
    <col min="2" max="2" width="16.69921875" style="83" customWidth="1"/>
    <col min="3" max="3" width="11.19921875" style="79"/>
  </cols>
  <sheetData>
    <row r="1" spans="1:2" ht="18">
      <c r="A1" s="72" t="s">
        <v>98</v>
      </c>
      <c r="B1" s="68"/>
    </row>
    <row r="2" spans="1:2">
      <c r="A2" s="29"/>
      <c r="B2" s="68"/>
    </row>
    <row r="3" spans="1:2">
      <c r="A3" s="29" t="s">
        <v>58</v>
      </c>
      <c r="B3" s="68"/>
    </row>
    <row r="4" spans="1:2">
      <c r="A4" s="29" t="s">
        <v>59</v>
      </c>
      <c r="B4" s="68"/>
    </row>
    <row r="5" spans="1:2">
      <c r="A5" s="69" t="s">
        <v>60</v>
      </c>
      <c r="B5" s="90">
        <f>'[3]Income Statement Year 2 '!N22</f>
        <v>49040.639999999985</v>
      </c>
    </row>
    <row r="6" spans="1:2">
      <c r="A6" s="29" t="s">
        <v>34</v>
      </c>
      <c r="B6" s="68">
        <v>0</v>
      </c>
    </row>
    <row r="7" spans="1:2">
      <c r="A7" s="29"/>
      <c r="B7" s="68"/>
    </row>
    <row r="8" spans="1:2">
      <c r="A8" s="29" t="s">
        <v>61</v>
      </c>
      <c r="B8" s="68"/>
    </row>
    <row r="9" spans="1:2">
      <c r="A9" s="29" t="s">
        <v>64</v>
      </c>
      <c r="B9" s="68">
        <v>1200</v>
      </c>
    </row>
    <row r="10" spans="1:2">
      <c r="A10" s="29" t="s">
        <v>63</v>
      </c>
      <c r="B10" s="68">
        <v>0</v>
      </c>
    </row>
    <row r="11" spans="1:2">
      <c r="A11" s="29"/>
      <c r="B11" s="68"/>
    </row>
    <row r="12" spans="1:2">
      <c r="A12" s="69" t="s">
        <v>65</v>
      </c>
      <c r="B12" s="90">
        <f>SUM(B5:B10)</f>
        <v>50240.639999999985</v>
      </c>
    </row>
    <row r="13" spans="1:2">
      <c r="A13" s="29"/>
      <c r="B13" s="68"/>
    </row>
    <row r="14" spans="1:2">
      <c r="A14" s="29" t="s">
        <v>66</v>
      </c>
      <c r="B14" s="68"/>
    </row>
    <row r="15" spans="1:2">
      <c r="A15" s="29" t="s">
        <v>67</v>
      </c>
      <c r="B15" s="68"/>
    </row>
    <row r="16" spans="1:2">
      <c r="A16" s="29" t="s">
        <v>62</v>
      </c>
      <c r="B16" s="68">
        <v>0</v>
      </c>
    </row>
    <row r="17" spans="1:2">
      <c r="A17" s="29" t="s">
        <v>68</v>
      </c>
      <c r="B17" s="68">
        <v>0</v>
      </c>
    </row>
    <row r="18" spans="1:2">
      <c r="A18" s="29"/>
      <c r="B18" s="68"/>
    </row>
    <row r="19" spans="1:2">
      <c r="A19" s="29" t="s">
        <v>69</v>
      </c>
      <c r="B19" s="68"/>
    </row>
    <row r="20" spans="1:2">
      <c r="A20" s="29" t="s">
        <v>70</v>
      </c>
      <c r="B20" s="68">
        <v>0</v>
      </c>
    </row>
    <row r="21" spans="1:2">
      <c r="A21" s="29" t="s">
        <v>71</v>
      </c>
      <c r="B21" s="68">
        <v>0</v>
      </c>
    </row>
    <row r="22" spans="1:2">
      <c r="A22" s="29"/>
      <c r="B22" s="68"/>
    </row>
    <row r="23" spans="1:2">
      <c r="A23" s="29" t="s">
        <v>72</v>
      </c>
      <c r="B23" s="68">
        <f>SUM(B14:B21)</f>
        <v>0</v>
      </c>
    </row>
    <row r="24" spans="1:2">
      <c r="A24" s="29"/>
      <c r="B24" s="68"/>
    </row>
    <row r="25" spans="1:2">
      <c r="A25" s="69" t="s">
        <v>88</v>
      </c>
      <c r="B25" s="90">
        <f>B12-B23</f>
        <v>50240.639999999985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Start Up Costs </vt:lpstr>
      <vt:lpstr>Income Statement Year 1 </vt:lpstr>
      <vt:lpstr>Income Statement Year 2 </vt:lpstr>
      <vt:lpstr>Income Statement Year 3</vt:lpstr>
      <vt:lpstr>Cash Flow Year 1 </vt:lpstr>
      <vt:lpstr>Cash Flow Year 2</vt:lpstr>
      <vt:lpstr>Cash Flow Year 3</vt:lpstr>
      <vt:lpstr>Balance Sheet Year 1 </vt:lpstr>
      <vt:lpstr>Balance Sheet Year 2 </vt:lpstr>
      <vt:lpstr>Balance Sheet Year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CMTNStudent</cp:lastModifiedBy>
  <dcterms:created xsi:type="dcterms:W3CDTF">2022-03-19T15:50:25Z</dcterms:created>
  <dcterms:modified xsi:type="dcterms:W3CDTF">2025-03-31T17:48:05Z</dcterms:modified>
</cp:coreProperties>
</file>